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PEN DATA\UGM\peternakan\"/>
    </mc:Choice>
  </mc:AlternateContent>
  <bookViews>
    <workbookView xWindow="0" yWindow="0" windowWidth="15600" windowHeight="9045" activeTab="1"/>
  </bookViews>
  <sheets>
    <sheet name="populasi" sheetId="2" r:id="rId1"/>
    <sheet name="pemotongan&amp;prod.ter" sheetId="3" r:id="rId2"/>
  </sheets>
  <definedNames>
    <definedName name="_xlnm.Print_Area" localSheetId="1">'pemotongan&amp;prod.ter'!$A$1:$Q$31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2" l="1"/>
  <c r="P22" i="3"/>
  <c r="P20" i="3"/>
  <c r="P19" i="3"/>
  <c r="P17" i="3"/>
  <c r="L17" i="3" l="1"/>
  <c r="N17" i="3" s="1"/>
  <c r="L10" i="3"/>
  <c r="N10" i="3" s="1"/>
  <c r="K16" i="2"/>
  <c r="J16" i="2"/>
  <c r="L16" i="2" s="1"/>
  <c r="L18" i="2"/>
  <c r="L19" i="2"/>
  <c r="L20" i="2"/>
  <c r="L21" i="2"/>
  <c r="L22" i="2"/>
  <c r="L23" i="2"/>
  <c r="L24" i="2"/>
  <c r="L25" i="2"/>
  <c r="J11" i="2"/>
  <c r="L11" i="2" s="1"/>
  <c r="K11" i="2"/>
  <c r="J12" i="2"/>
  <c r="K12" i="2"/>
  <c r="J13" i="2"/>
  <c r="L13" i="2" s="1"/>
  <c r="K13" i="2"/>
  <c r="J15" i="2"/>
  <c r="K15" i="2"/>
  <c r="K10" i="2"/>
  <c r="J10" i="2"/>
  <c r="L15" i="2" l="1"/>
  <c r="L12" i="2"/>
  <c r="L10" i="2"/>
  <c r="L25" i="3"/>
  <c r="N25" i="3" s="1"/>
  <c r="L11" i="3"/>
  <c r="N11" i="3" s="1"/>
  <c r="L12" i="3"/>
  <c r="N12" i="3" s="1"/>
  <c r="L13" i="3"/>
  <c r="N13" i="3" s="1"/>
  <c r="L14" i="3"/>
  <c r="N14" i="3" s="1"/>
  <c r="L15" i="3"/>
  <c r="N15" i="3" s="1"/>
  <c r="L16" i="3"/>
  <c r="N16" i="3" s="1"/>
  <c r="L18" i="3"/>
  <c r="N18" i="3" s="1"/>
  <c r="L19" i="3"/>
  <c r="N19" i="3" s="1"/>
  <c r="L20" i="3"/>
  <c r="N20" i="3" s="1"/>
  <c r="L21" i="3"/>
  <c r="N21" i="3" s="1"/>
  <c r="L22" i="3"/>
  <c r="N22" i="3" s="1"/>
  <c r="L23" i="3"/>
  <c r="N23" i="3" s="1"/>
  <c r="L24" i="3"/>
  <c r="N24" i="3" s="1"/>
</calcChain>
</file>

<file path=xl/sharedStrings.xml><?xml version="1.0" encoding="utf-8"?>
<sst xmlns="http://schemas.openxmlformats.org/spreadsheetml/2006/main" count="94" uniqueCount="53">
  <si>
    <t xml:space="preserve">No. </t>
  </si>
  <si>
    <t>Jenis Ternak</t>
  </si>
  <si>
    <t>Total</t>
  </si>
  <si>
    <t>No</t>
  </si>
  <si>
    <t>Jumlah Pemilik (orang)</t>
  </si>
  <si>
    <t>POPULASI (ekor)</t>
  </si>
  <si>
    <t>Jantan</t>
  </si>
  <si>
    <t>Betina</t>
  </si>
  <si>
    <t>Anak</t>
  </si>
  <si>
    <t>Muda</t>
  </si>
  <si>
    <t>Dewasa</t>
  </si>
  <si>
    <t>Jumlah</t>
  </si>
  <si>
    <t>Sapi Potong</t>
  </si>
  <si>
    <t>Sapi Perah</t>
  </si>
  <si>
    <t>Kuda</t>
  </si>
  <si>
    <t>Kerbau</t>
  </si>
  <si>
    <t>Kambing</t>
  </si>
  <si>
    <t>Babi</t>
  </si>
  <si>
    <t>Domba</t>
  </si>
  <si>
    <t>Ayam Layer</t>
  </si>
  <si>
    <t>Ayam Broiler</t>
  </si>
  <si>
    <t>Ayam Buras</t>
  </si>
  <si>
    <t>Itik</t>
  </si>
  <si>
    <t>Kelinci</t>
  </si>
  <si>
    <t>Burung Puyuh</t>
  </si>
  <si>
    <t>Merpati</t>
  </si>
  <si>
    <t>Entog</t>
  </si>
  <si>
    <t>Angsa</t>
  </si>
  <si>
    <t>PEMOTONGAN (ekor)</t>
  </si>
  <si>
    <t>BERAT RATA-RATA</t>
  </si>
  <si>
    <t>RPH Pemerintah</t>
  </si>
  <si>
    <t>RPH Swasta</t>
  </si>
  <si>
    <t>Luar RPH</t>
  </si>
  <si>
    <t>RPU</t>
  </si>
  <si>
    <t>Tidak Tercatat</t>
  </si>
  <si>
    <t>POPULASI TERNAK</t>
  </si>
  <si>
    <t>TAHUN</t>
  </si>
  <si>
    <t>Kabupaten/Kota</t>
  </si>
  <si>
    <t>PROD. DAGING (kg)</t>
  </si>
  <si>
    <t>PROD. SUSU (liter)</t>
  </si>
  <si>
    <t>PROD. TELUR</t>
  </si>
  <si>
    <t>(butir)</t>
  </si>
  <si>
    <t>(kg)</t>
  </si>
  <si>
    <t xml:space="preserve">Keterangan : </t>
  </si>
  <si>
    <t>1 Kg telur ayam ras    =  17  butir</t>
  </si>
  <si>
    <t>1 Kg telur ayam buras =  20  butir</t>
  </si>
  <si>
    <t>1 Kg telur itik / entog  =   13 butir</t>
  </si>
  <si>
    <t>1 Kg telur br. Puyuh   =    86 butir</t>
  </si>
  <si>
    <t xml:space="preserve">: 2014 </t>
  </si>
  <si>
    <t>: 2014</t>
  </si>
  <si>
    <t>REKAPITULASI PEMOTONGAN DAN PRODUKSI TERNAK</t>
  </si>
  <si>
    <t>: DEMAK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</si>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</sst>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/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vertical="center"/>
    </xf>
    <xf numFmtId="2" fontId="2" fillId="0" borderId="2" xfId="0" applyNumberFormat="1" applyFont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2" fillId="0" borderId="2" xfId="0" applyFont="1" applyBorder="1"/>
    <xf numFmtId="3" fontId="2" fillId="0" borderId="15" xfId="0" quotePrefix="1" applyNumberFormat="1" applyFont="1" applyBorder="1" applyAlignment="1">
      <alignment vertical="center"/>
    </xf>
    <xf numFmtId="3" fontId="2" fillId="4" borderId="2" xfId="0" applyNumberFormat="1" applyFont="1" applyFill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2" fillId="3" borderId="15" xfId="0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topLeftCell="A4" zoomScale="86" zoomScaleNormal="90" zoomScaleSheetLayoutView="86" zoomScalePageLayoutView="90" workbookViewId="0">
      <selection activeCell="H14" sqref="H14"/>
    </sheetView>
  </sheetViews>
  <sheetFormatPr defaultColWidth="9.140625" defaultRowHeight="15" x14ac:dyDescent="0.2"/>
  <cols>
    <col min="1" max="1" width="5" style="2" customWidth="1"/>
    <col min="2" max="2" width="15.42578125" style="2" bestFit="1" customWidth="1"/>
    <col min="3" max="12" width="12.140625" style="2" customWidth="1"/>
    <col min="13" max="16384" width="9.140625" style="2"/>
  </cols>
  <sheetData>
    <row r="1" spans="1:12" ht="15.75" x14ac:dyDescent="0.25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3" spans="1:12" s="1" customFormat="1" ht="15.75" x14ac:dyDescent="0.25">
      <c r="A3" s="1" t="s">
        <v>37</v>
      </c>
      <c r="C3" s="1" t="s">
        <v>51</v>
      </c>
    </row>
    <row r="4" spans="1:12" ht="15.75" x14ac:dyDescent="0.25">
      <c r="A4" s="1"/>
      <c r="B4" s="1"/>
      <c r="C4" s="1"/>
      <c r="D4" s="1"/>
      <c r="E4" s="1"/>
    </row>
    <row r="5" spans="1:12" ht="15.75" x14ac:dyDescent="0.25">
      <c r="A5" s="1" t="s">
        <v>36</v>
      </c>
      <c r="B5" s="1"/>
      <c r="C5" s="1" t="s">
        <v>49</v>
      </c>
      <c r="D5" s="1"/>
      <c r="E5" s="1"/>
    </row>
    <row r="6" spans="1:12" ht="15.75" thickBot="1" x14ac:dyDescent="0.25">
      <c r="L6" s="3"/>
    </row>
    <row r="7" spans="1:12" s="4" customFormat="1" ht="14.25" customHeight="1" thickTop="1" thickBot="1" x14ac:dyDescent="0.25">
      <c r="A7" s="24" t="s">
        <v>3</v>
      </c>
      <c r="B7" s="24" t="s">
        <v>1</v>
      </c>
      <c r="C7" s="25" t="s">
        <v>4</v>
      </c>
      <c r="D7" s="24" t="s">
        <v>5</v>
      </c>
      <c r="E7" s="24"/>
      <c r="F7" s="24"/>
      <c r="G7" s="24"/>
      <c r="H7" s="24"/>
      <c r="I7" s="24"/>
      <c r="J7" s="24"/>
      <c r="K7" s="24"/>
      <c r="L7" s="24"/>
    </row>
    <row r="8" spans="1:12" s="4" customFormat="1" ht="16.5" thickBot="1" x14ac:dyDescent="0.25">
      <c r="A8" s="21"/>
      <c r="B8" s="21"/>
      <c r="C8" s="26"/>
      <c r="D8" s="21" t="s">
        <v>8</v>
      </c>
      <c r="E8" s="21"/>
      <c r="F8" s="21" t="s">
        <v>9</v>
      </c>
      <c r="G8" s="21"/>
      <c r="H8" s="21" t="s">
        <v>10</v>
      </c>
      <c r="I8" s="21"/>
      <c r="J8" s="21" t="s">
        <v>11</v>
      </c>
      <c r="K8" s="21"/>
      <c r="L8" s="21" t="s">
        <v>2</v>
      </c>
    </row>
    <row r="9" spans="1:12" s="4" customFormat="1" ht="16.5" thickBot="1" x14ac:dyDescent="0.25">
      <c r="A9" s="21"/>
      <c r="B9" s="21"/>
      <c r="C9" s="26"/>
      <c r="D9" s="17" t="s">
        <v>6</v>
      </c>
      <c r="E9" s="17" t="s">
        <v>7</v>
      </c>
      <c r="F9" s="17" t="s">
        <v>6</v>
      </c>
      <c r="G9" s="17" t="s">
        <v>7</v>
      </c>
      <c r="H9" s="17" t="s">
        <v>6</v>
      </c>
      <c r="I9" s="17" t="s">
        <v>7</v>
      </c>
      <c r="J9" s="17" t="s">
        <v>6</v>
      </c>
      <c r="K9" s="17" t="s">
        <v>7</v>
      </c>
      <c r="L9" s="21"/>
    </row>
    <row r="10" spans="1:12" s="9" customFormat="1" ht="18.75" customHeight="1" thickBot="1" x14ac:dyDescent="0.25">
      <c r="A10" s="15">
        <v>1</v>
      </c>
      <c r="B10" s="15" t="s">
        <v>12</v>
      </c>
      <c r="C10" s="16">
        <v>1163</v>
      </c>
      <c r="D10" s="16"/>
      <c r="E10" s="16"/>
      <c r="F10" s="16">
        <v>1227</v>
      </c>
      <c r="G10" s="16">
        <v>700</v>
      </c>
      <c r="H10" s="16">
        <v>950</v>
      </c>
      <c r="I10" s="16">
        <v>1193</v>
      </c>
      <c r="J10" s="16">
        <f>D10+F10+H10</f>
        <v>2177</v>
      </c>
      <c r="K10" s="16">
        <f>E10+G10+I10</f>
        <v>1893</v>
      </c>
      <c r="L10" s="16">
        <f>J10+K10</f>
        <v>4070</v>
      </c>
    </row>
    <row r="11" spans="1:12" s="9" customFormat="1" ht="18.75" customHeight="1" thickBot="1" x14ac:dyDescent="0.25">
      <c r="A11" s="15">
        <v>2</v>
      </c>
      <c r="B11" s="15" t="s">
        <v>13</v>
      </c>
      <c r="C11" s="16">
        <v>3</v>
      </c>
      <c r="D11" s="16"/>
      <c r="E11" s="16"/>
      <c r="F11" s="16">
        <v>0</v>
      </c>
      <c r="G11" s="16">
        <v>0</v>
      </c>
      <c r="H11" s="16">
        <v>1</v>
      </c>
      <c r="I11" s="16">
        <v>6</v>
      </c>
      <c r="J11" s="16">
        <f t="shared" ref="J11:J15" si="0">D11+F11+H11</f>
        <v>1</v>
      </c>
      <c r="K11" s="16">
        <f t="shared" ref="K11:K15" si="1">E11+G11+I11</f>
        <v>6</v>
      </c>
      <c r="L11" s="16">
        <f t="shared" ref="L11:L25" si="2">J11+K11</f>
        <v>7</v>
      </c>
    </row>
    <row r="12" spans="1:12" s="9" customFormat="1" ht="18.75" customHeight="1" thickBot="1" x14ac:dyDescent="0.25">
      <c r="A12" s="15">
        <v>3</v>
      </c>
      <c r="B12" s="15" t="s">
        <v>15</v>
      </c>
      <c r="C12" s="16">
        <v>679</v>
      </c>
      <c r="D12" s="16"/>
      <c r="E12" s="16"/>
      <c r="F12" s="16">
        <v>689</v>
      </c>
      <c r="G12" s="16">
        <v>692</v>
      </c>
      <c r="H12" s="16">
        <v>570</v>
      </c>
      <c r="I12" s="16">
        <v>1053</v>
      </c>
      <c r="J12" s="16">
        <f t="shared" si="0"/>
        <v>1259</v>
      </c>
      <c r="K12" s="16">
        <f t="shared" si="1"/>
        <v>1745</v>
      </c>
      <c r="L12" s="16">
        <f t="shared" si="2"/>
        <v>3004</v>
      </c>
    </row>
    <row r="13" spans="1:12" s="9" customFormat="1" ht="18.75" customHeight="1" thickBot="1" x14ac:dyDescent="0.25">
      <c r="A13" s="15">
        <v>4</v>
      </c>
      <c r="B13" s="15" t="s">
        <v>14</v>
      </c>
      <c r="C13" s="16">
        <v>379</v>
      </c>
      <c r="D13" s="16"/>
      <c r="E13" s="16"/>
      <c r="F13" s="16">
        <v>16</v>
      </c>
      <c r="G13" s="16">
        <v>14</v>
      </c>
      <c r="H13" s="16">
        <v>415</v>
      </c>
      <c r="I13" s="16">
        <v>93</v>
      </c>
      <c r="J13" s="16">
        <f t="shared" si="0"/>
        <v>431</v>
      </c>
      <c r="K13" s="16">
        <f t="shared" si="1"/>
        <v>107</v>
      </c>
      <c r="L13" s="16">
        <f t="shared" si="2"/>
        <v>538</v>
      </c>
    </row>
    <row r="14" spans="1:12" s="9" customFormat="1" ht="18.75" customHeight="1" thickBot="1" x14ac:dyDescent="0.25">
      <c r="A14" s="15">
        <v>5</v>
      </c>
      <c r="B14" s="15" t="s">
        <v>17</v>
      </c>
      <c r="C14" s="16"/>
      <c r="D14" s="16"/>
      <c r="E14" s="16"/>
      <c r="F14" s="16" t="s">
        <v>52</v>
      </c>
      <c r="G14" s="16" t="s">
        <v>52</v>
      </c>
      <c r="H14" s="16" t="s">
        <v>52</v>
      </c>
      <c r="I14" s="16" t="s">
        <v>52</v>
      </c>
      <c r="J14" s="19" t="s">
        <v>52</v>
      </c>
      <c r="K14" s="19" t="s">
        <v>52</v>
      </c>
      <c r="L14" s="19" t="s">
        <v>52</v>
      </c>
    </row>
    <row r="15" spans="1:12" s="9" customFormat="1" ht="18.75" customHeight="1" thickBot="1" x14ac:dyDescent="0.25">
      <c r="A15" s="15">
        <v>6</v>
      </c>
      <c r="B15" s="15" t="s">
        <v>16</v>
      </c>
      <c r="C15" s="16">
        <v>7452</v>
      </c>
      <c r="D15" s="16"/>
      <c r="E15" s="16"/>
      <c r="F15" s="16">
        <v>12955</v>
      </c>
      <c r="G15" s="16">
        <v>11990</v>
      </c>
      <c r="H15" s="16">
        <v>6943</v>
      </c>
      <c r="I15" s="16">
        <v>14050</v>
      </c>
      <c r="J15" s="16">
        <f t="shared" si="0"/>
        <v>19898</v>
      </c>
      <c r="K15" s="16">
        <f t="shared" si="1"/>
        <v>26040</v>
      </c>
      <c r="L15" s="16">
        <f t="shared" si="2"/>
        <v>45938</v>
      </c>
    </row>
    <row r="16" spans="1:12" s="9" customFormat="1" ht="18.75" customHeight="1" thickBot="1" x14ac:dyDescent="0.25">
      <c r="A16" s="15">
        <v>7</v>
      </c>
      <c r="B16" s="15" t="s">
        <v>18</v>
      </c>
      <c r="C16" s="16">
        <v>9326</v>
      </c>
      <c r="D16" s="16"/>
      <c r="E16" s="16"/>
      <c r="F16" s="16">
        <v>17465</v>
      </c>
      <c r="G16" s="16">
        <v>21440</v>
      </c>
      <c r="H16" s="16">
        <v>7810</v>
      </c>
      <c r="I16" s="16">
        <v>24406</v>
      </c>
      <c r="J16" s="16">
        <f>D16+F16+H16</f>
        <v>25275</v>
      </c>
      <c r="K16" s="16">
        <f>E16+G16+I16</f>
        <v>45846</v>
      </c>
      <c r="L16" s="16">
        <f t="shared" si="2"/>
        <v>71121</v>
      </c>
    </row>
    <row r="17" spans="1:12" s="9" customFormat="1" ht="18.75" customHeight="1" thickBot="1" x14ac:dyDescent="0.25">
      <c r="A17" s="15">
        <v>8</v>
      </c>
      <c r="B17" s="15" t="s">
        <v>19</v>
      </c>
      <c r="C17" s="16">
        <v>1</v>
      </c>
      <c r="D17" s="23"/>
      <c r="E17" s="23"/>
      <c r="F17" s="23"/>
      <c r="G17" s="23"/>
      <c r="H17" s="23"/>
      <c r="I17" s="23"/>
      <c r="J17" s="16">
        <v>0</v>
      </c>
      <c r="K17" s="16">
        <v>100000</v>
      </c>
      <c r="L17" s="16">
        <f>J17+K17</f>
        <v>100000</v>
      </c>
    </row>
    <row r="18" spans="1:12" s="9" customFormat="1" ht="18.75" customHeight="1" thickBot="1" x14ac:dyDescent="0.25">
      <c r="A18" s="15">
        <v>9</v>
      </c>
      <c r="B18" s="15" t="s">
        <v>20</v>
      </c>
      <c r="C18" s="16">
        <v>100</v>
      </c>
      <c r="D18" s="23"/>
      <c r="E18" s="23"/>
      <c r="F18" s="23"/>
      <c r="G18" s="23"/>
      <c r="H18" s="23"/>
      <c r="I18" s="23"/>
      <c r="J18" s="16">
        <v>0</v>
      </c>
      <c r="K18" s="16">
        <v>7519800</v>
      </c>
      <c r="L18" s="16">
        <f t="shared" si="2"/>
        <v>7519800</v>
      </c>
    </row>
    <row r="19" spans="1:12" s="9" customFormat="1" ht="18.75" customHeight="1" thickBot="1" x14ac:dyDescent="0.25">
      <c r="A19" s="15">
        <v>10</v>
      </c>
      <c r="B19" s="15" t="s">
        <v>21</v>
      </c>
      <c r="C19" s="16">
        <v>88226</v>
      </c>
      <c r="D19" s="23"/>
      <c r="E19" s="23"/>
      <c r="F19" s="23"/>
      <c r="G19" s="23"/>
      <c r="H19" s="23"/>
      <c r="I19" s="23"/>
      <c r="J19" s="16">
        <v>210273</v>
      </c>
      <c r="K19" s="16">
        <v>359767</v>
      </c>
      <c r="L19" s="16">
        <f t="shared" si="2"/>
        <v>570040</v>
      </c>
    </row>
    <row r="20" spans="1:12" s="9" customFormat="1" ht="18.75" customHeight="1" thickBot="1" x14ac:dyDescent="0.25">
      <c r="A20" s="15">
        <v>11</v>
      </c>
      <c r="B20" s="15" t="s">
        <v>22</v>
      </c>
      <c r="C20" s="16">
        <v>5293</v>
      </c>
      <c r="D20" s="23"/>
      <c r="E20" s="23"/>
      <c r="F20" s="23"/>
      <c r="G20" s="23"/>
      <c r="H20" s="23"/>
      <c r="I20" s="23"/>
      <c r="J20" s="16">
        <v>75063</v>
      </c>
      <c r="K20" s="16">
        <v>209215</v>
      </c>
      <c r="L20" s="16">
        <f t="shared" si="2"/>
        <v>284278</v>
      </c>
    </row>
    <row r="21" spans="1:12" s="9" customFormat="1" ht="18.75" customHeight="1" thickBot="1" x14ac:dyDescent="0.25">
      <c r="A21" s="15">
        <v>12</v>
      </c>
      <c r="B21" s="15" t="s">
        <v>23</v>
      </c>
      <c r="C21" s="16">
        <v>108</v>
      </c>
      <c r="D21" s="23"/>
      <c r="E21" s="23"/>
      <c r="F21" s="23"/>
      <c r="G21" s="23"/>
      <c r="H21" s="23"/>
      <c r="I21" s="23"/>
      <c r="J21" s="16">
        <v>1352</v>
      </c>
      <c r="K21" s="16">
        <v>2249</v>
      </c>
      <c r="L21" s="16">
        <f t="shared" si="2"/>
        <v>3601</v>
      </c>
    </row>
    <row r="22" spans="1:12" s="9" customFormat="1" ht="18.75" customHeight="1" thickBot="1" x14ac:dyDescent="0.25">
      <c r="A22" s="15">
        <v>13</v>
      </c>
      <c r="B22" s="15" t="s">
        <v>24</v>
      </c>
      <c r="C22" s="16"/>
      <c r="D22" s="23"/>
      <c r="E22" s="23"/>
      <c r="F22" s="23"/>
      <c r="G22" s="23"/>
      <c r="H22" s="23"/>
      <c r="I22" s="23"/>
      <c r="J22" s="16"/>
      <c r="K22" s="16">
        <v>148350</v>
      </c>
      <c r="L22" s="16">
        <f t="shared" si="2"/>
        <v>148350</v>
      </c>
    </row>
    <row r="23" spans="1:12" s="9" customFormat="1" ht="18.75" customHeight="1" thickBot="1" x14ac:dyDescent="0.25">
      <c r="A23" s="15">
        <v>14</v>
      </c>
      <c r="B23" s="15" t="s">
        <v>26</v>
      </c>
      <c r="C23" s="16"/>
      <c r="D23" s="23"/>
      <c r="E23" s="23"/>
      <c r="F23" s="23"/>
      <c r="G23" s="23"/>
      <c r="H23" s="23"/>
      <c r="I23" s="23"/>
      <c r="J23" s="16"/>
      <c r="K23" s="16">
        <v>55336</v>
      </c>
      <c r="L23" s="16">
        <f t="shared" si="2"/>
        <v>55336</v>
      </c>
    </row>
    <row r="24" spans="1:12" s="9" customFormat="1" ht="18.75" customHeight="1" thickBot="1" x14ac:dyDescent="0.25">
      <c r="A24" s="15">
        <v>15</v>
      </c>
      <c r="B24" s="15" t="s">
        <v>27</v>
      </c>
      <c r="C24" s="16"/>
      <c r="D24" s="23"/>
      <c r="E24" s="23"/>
      <c r="F24" s="23"/>
      <c r="G24" s="23"/>
      <c r="H24" s="23"/>
      <c r="I24" s="23"/>
      <c r="J24" s="16"/>
      <c r="K24" s="16">
        <v>6481</v>
      </c>
      <c r="L24" s="16">
        <f t="shared" si="2"/>
        <v>6481</v>
      </c>
    </row>
    <row r="25" spans="1:12" s="9" customFormat="1" ht="18.75" customHeight="1" thickBot="1" x14ac:dyDescent="0.25">
      <c r="A25" s="15">
        <v>16</v>
      </c>
      <c r="B25" s="15" t="s">
        <v>25</v>
      </c>
      <c r="C25" s="16"/>
      <c r="D25" s="23"/>
      <c r="E25" s="23"/>
      <c r="F25" s="23"/>
      <c r="G25" s="23"/>
      <c r="H25" s="23"/>
      <c r="I25" s="23"/>
      <c r="J25" s="16">
        <v>0</v>
      </c>
      <c r="K25" s="16">
        <v>0</v>
      </c>
      <c r="L25" s="16">
        <f t="shared" si="2"/>
        <v>0</v>
      </c>
    </row>
    <row r="28" spans="1:12" ht="15.75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</sheetData>
  <mergeCells count="19">
    <mergeCell ref="D25:I25"/>
    <mergeCell ref="D23:I23"/>
    <mergeCell ref="D22:I22"/>
    <mergeCell ref="D21:I21"/>
    <mergeCell ref="D20:I20"/>
    <mergeCell ref="F8:G8"/>
    <mergeCell ref="H8:I8"/>
    <mergeCell ref="J8:K8"/>
    <mergeCell ref="A1:L1"/>
    <mergeCell ref="D24:I24"/>
    <mergeCell ref="L8:L9"/>
    <mergeCell ref="D17:I17"/>
    <mergeCell ref="D18:I18"/>
    <mergeCell ref="D19:I19"/>
    <mergeCell ref="A7:A9"/>
    <mergeCell ref="B7:B9"/>
    <mergeCell ref="C7:C9"/>
    <mergeCell ref="D7:L7"/>
    <mergeCell ref="D8:E8"/>
  </mergeCells>
  <pageMargins left="0.39370078740157483" right="0.19685039370078741" top="0.59055118110236227" bottom="0.3937007874015748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view="pageBreakPreview" zoomScale="84" zoomScaleNormal="90" zoomScaleSheetLayoutView="84" zoomScalePageLayoutView="90" workbookViewId="0">
      <pane xSplit="2" topLeftCell="C1" activePane="topRight" state="frozen"/>
      <selection activeCell="A5" sqref="A5"/>
      <selection pane="topRight" activeCell="C13" sqref="C13"/>
    </sheetView>
  </sheetViews>
  <sheetFormatPr defaultColWidth="9.140625" defaultRowHeight="15" x14ac:dyDescent="0.2"/>
  <cols>
    <col min="1" max="1" width="4.28515625" style="2" customWidth="1"/>
    <col min="2" max="2" width="15.42578125" style="2" bestFit="1" customWidth="1"/>
    <col min="3" max="11" width="10" style="2" customWidth="1"/>
    <col min="12" max="12" width="11.42578125" style="2" bestFit="1" customWidth="1"/>
    <col min="13" max="15" width="10.7109375" style="2" customWidth="1"/>
    <col min="16" max="16" width="12.85546875" style="2" bestFit="1" customWidth="1"/>
    <col min="17" max="17" width="10.7109375" style="2" customWidth="1"/>
    <col min="18" max="16384" width="9.140625" style="2"/>
  </cols>
  <sheetData>
    <row r="1" spans="1:17" ht="15.75" x14ac:dyDescent="0.25">
      <c r="A1" s="22" t="s">
        <v>50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3" spans="1:17" s="1" customFormat="1" ht="15.75" x14ac:dyDescent="0.25">
      <c r="A3" s="1" t="s">
        <v>37</v>
      </c>
      <c r="C3" s="1" t="s">
        <v>51</v>
      </c>
    </row>
    <row r="4" spans="1:17" ht="15.75" x14ac:dyDescent="0.25">
      <c r="A4" s="1"/>
      <c r="B4" s="1"/>
      <c r="C4" s="1"/>
      <c r="D4" s="1"/>
      <c r="E4" s="1"/>
    </row>
    <row r="5" spans="1:17" ht="15.75" x14ac:dyDescent="0.25">
      <c r="A5" s="1" t="s">
        <v>36</v>
      </c>
      <c r="B5" s="1"/>
      <c r="C5" s="1" t="s">
        <v>48</v>
      </c>
      <c r="D5" s="1"/>
      <c r="E5" s="1"/>
    </row>
    <row r="6" spans="1:17" ht="15.75" thickBot="1" x14ac:dyDescent="0.25"/>
    <row r="7" spans="1:17" s="4" customFormat="1" ht="16.5" customHeight="1" thickTop="1" x14ac:dyDescent="0.2">
      <c r="A7" s="31" t="s">
        <v>0</v>
      </c>
      <c r="B7" s="31" t="s">
        <v>1</v>
      </c>
      <c r="C7" s="33" t="s">
        <v>28</v>
      </c>
      <c r="D7" s="34"/>
      <c r="E7" s="34"/>
      <c r="F7" s="34"/>
      <c r="G7" s="34"/>
      <c r="H7" s="34"/>
      <c r="I7" s="34"/>
      <c r="J7" s="34"/>
      <c r="K7" s="34"/>
      <c r="L7" s="35"/>
      <c r="M7" s="27" t="s">
        <v>38</v>
      </c>
      <c r="N7" s="27" t="s">
        <v>29</v>
      </c>
      <c r="O7" s="27" t="s">
        <v>39</v>
      </c>
      <c r="P7" s="36" t="s">
        <v>40</v>
      </c>
      <c r="Q7" s="37"/>
    </row>
    <row r="8" spans="1:17" s="4" customFormat="1" ht="15.75" x14ac:dyDescent="0.2">
      <c r="A8" s="32"/>
      <c r="B8" s="32"/>
      <c r="C8" s="32" t="s">
        <v>30</v>
      </c>
      <c r="D8" s="32"/>
      <c r="E8" s="32" t="s">
        <v>31</v>
      </c>
      <c r="F8" s="32"/>
      <c r="G8" s="32" t="s">
        <v>32</v>
      </c>
      <c r="H8" s="32"/>
      <c r="I8" s="40" t="s">
        <v>33</v>
      </c>
      <c r="J8" s="32" t="s">
        <v>34</v>
      </c>
      <c r="K8" s="32"/>
      <c r="L8" s="40" t="s">
        <v>2</v>
      </c>
      <c r="M8" s="28"/>
      <c r="N8" s="28"/>
      <c r="O8" s="28"/>
      <c r="P8" s="38"/>
      <c r="Q8" s="39"/>
    </row>
    <row r="9" spans="1:17" s="4" customFormat="1" ht="15.75" x14ac:dyDescent="0.2">
      <c r="A9" s="32"/>
      <c r="B9" s="32"/>
      <c r="C9" s="5" t="s">
        <v>6</v>
      </c>
      <c r="D9" s="5" t="s">
        <v>7</v>
      </c>
      <c r="E9" s="5" t="s">
        <v>6</v>
      </c>
      <c r="F9" s="5" t="s">
        <v>7</v>
      </c>
      <c r="G9" s="5" t="s">
        <v>6</v>
      </c>
      <c r="H9" s="5" t="s">
        <v>7</v>
      </c>
      <c r="I9" s="41"/>
      <c r="J9" s="5" t="s">
        <v>6</v>
      </c>
      <c r="K9" s="5" t="s">
        <v>7</v>
      </c>
      <c r="L9" s="41"/>
      <c r="M9" s="28"/>
      <c r="N9" s="28"/>
      <c r="O9" s="28"/>
      <c r="P9" s="10" t="s">
        <v>41</v>
      </c>
      <c r="Q9" s="14" t="s">
        <v>42</v>
      </c>
    </row>
    <row r="10" spans="1:17" s="9" customFormat="1" ht="18.75" customHeight="1" x14ac:dyDescent="0.2">
      <c r="A10" s="7">
        <v>1</v>
      </c>
      <c r="B10" s="7" t="s">
        <v>12</v>
      </c>
      <c r="C10" s="8">
        <v>274</v>
      </c>
      <c r="D10" s="8">
        <v>37</v>
      </c>
      <c r="E10" s="8">
        <v>0</v>
      </c>
      <c r="F10" s="8">
        <v>0</v>
      </c>
      <c r="G10" s="8">
        <v>764</v>
      </c>
      <c r="H10" s="8">
        <v>9</v>
      </c>
      <c r="I10" s="11"/>
      <c r="J10" s="8">
        <v>1</v>
      </c>
      <c r="K10" s="8">
        <v>0</v>
      </c>
      <c r="L10" s="8">
        <f>SUM(C10:K10)</f>
        <v>1085</v>
      </c>
      <c r="M10" s="8">
        <v>214830</v>
      </c>
      <c r="N10" s="12">
        <f>M10/L10</f>
        <v>198</v>
      </c>
      <c r="O10" s="11"/>
      <c r="P10" s="11"/>
      <c r="Q10" s="11"/>
    </row>
    <row r="11" spans="1:17" s="9" customFormat="1" ht="18.75" customHeight="1" x14ac:dyDescent="0.2">
      <c r="A11" s="7">
        <v>2</v>
      </c>
      <c r="B11" s="7" t="s">
        <v>13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11"/>
      <c r="J11" s="8">
        <v>0</v>
      </c>
      <c r="K11" s="8">
        <v>0</v>
      </c>
      <c r="L11" s="8">
        <f t="shared" ref="L11:L25" si="0">SUM(C11:K11)</f>
        <v>0</v>
      </c>
      <c r="M11" s="8"/>
      <c r="N11" s="12" t="e">
        <f t="shared" ref="N11:N24" si="1">M11/L11</f>
        <v>#DIV/0!</v>
      </c>
      <c r="O11" s="8">
        <v>1848</v>
      </c>
      <c r="P11" s="11"/>
      <c r="Q11" s="11"/>
    </row>
    <row r="12" spans="1:17" s="9" customFormat="1" ht="18.75" customHeight="1" x14ac:dyDescent="0.2">
      <c r="A12" s="7">
        <v>3</v>
      </c>
      <c r="B12" s="7" t="s">
        <v>15</v>
      </c>
      <c r="C12" s="8">
        <v>1196</v>
      </c>
      <c r="D12" s="8">
        <v>64</v>
      </c>
      <c r="E12" s="8">
        <v>98</v>
      </c>
      <c r="F12" s="8">
        <v>3</v>
      </c>
      <c r="G12" s="8">
        <v>626</v>
      </c>
      <c r="H12" s="8">
        <v>7</v>
      </c>
      <c r="I12" s="11"/>
      <c r="J12" s="20">
        <v>13</v>
      </c>
      <c r="K12" s="8">
        <v>0</v>
      </c>
      <c r="L12" s="8">
        <f t="shared" si="0"/>
        <v>2007</v>
      </c>
      <c r="M12" s="8">
        <v>401600</v>
      </c>
      <c r="N12" s="12">
        <f t="shared" si="1"/>
        <v>200.09965122072745</v>
      </c>
      <c r="O12" s="11"/>
      <c r="P12" s="11"/>
      <c r="Q12" s="11"/>
    </row>
    <row r="13" spans="1:17" s="9" customFormat="1" ht="18.75" customHeight="1" x14ac:dyDescent="0.2">
      <c r="A13" s="7">
        <v>4</v>
      </c>
      <c r="B13" s="7" t="s">
        <v>14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11"/>
      <c r="J13" s="8">
        <v>0</v>
      </c>
      <c r="K13" s="8">
        <v>0</v>
      </c>
      <c r="L13" s="8">
        <f t="shared" si="0"/>
        <v>0</v>
      </c>
      <c r="M13" s="8"/>
      <c r="N13" s="12" t="e">
        <f t="shared" si="1"/>
        <v>#DIV/0!</v>
      </c>
      <c r="O13" s="11"/>
      <c r="P13" s="11"/>
      <c r="Q13" s="11"/>
    </row>
    <row r="14" spans="1:17" s="9" customFormat="1" ht="18.75" customHeight="1" x14ac:dyDescent="0.2">
      <c r="A14" s="7">
        <v>5</v>
      </c>
      <c r="B14" s="7" t="s">
        <v>16</v>
      </c>
      <c r="C14" s="8">
        <v>0</v>
      </c>
      <c r="D14" s="8">
        <v>0</v>
      </c>
      <c r="E14" s="8">
        <v>0</v>
      </c>
      <c r="F14" s="8">
        <v>0</v>
      </c>
      <c r="G14" s="8">
        <v>7575</v>
      </c>
      <c r="H14" s="8">
        <v>267</v>
      </c>
      <c r="I14" s="11"/>
      <c r="J14" s="8">
        <v>10092</v>
      </c>
      <c r="K14" s="8">
        <v>1068</v>
      </c>
      <c r="L14" s="8">
        <f t="shared" si="0"/>
        <v>19002</v>
      </c>
      <c r="M14" s="8">
        <v>247026</v>
      </c>
      <c r="N14" s="12">
        <f t="shared" si="1"/>
        <v>13</v>
      </c>
      <c r="O14" s="8"/>
      <c r="P14" s="11"/>
      <c r="Q14" s="11"/>
    </row>
    <row r="15" spans="1:17" s="9" customFormat="1" ht="18.75" customHeight="1" x14ac:dyDescent="0.2">
      <c r="A15" s="7">
        <v>6</v>
      </c>
      <c r="B15" s="7" t="s">
        <v>18</v>
      </c>
      <c r="C15" s="8">
        <v>0</v>
      </c>
      <c r="D15" s="8">
        <v>0</v>
      </c>
      <c r="E15" s="8">
        <v>0</v>
      </c>
      <c r="F15" s="8">
        <v>0</v>
      </c>
      <c r="G15" s="8">
        <v>2983</v>
      </c>
      <c r="H15" s="8">
        <v>179</v>
      </c>
      <c r="I15" s="11"/>
      <c r="J15" s="8">
        <v>6860</v>
      </c>
      <c r="K15" s="8">
        <v>680</v>
      </c>
      <c r="L15" s="8">
        <f t="shared" si="0"/>
        <v>10702</v>
      </c>
      <c r="M15" s="8">
        <v>139126</v>
      </c>
      <c r="N15" s="12">
        <f t="shared" si="1"/>
        <v>13</v>
      </c>
      <c r="O15" s="11"/>
      <c r="P15" s="11"/>
      <c r="Q15" s="11"/>
    </row>
    <row r="16" spans="1:17" s="9" customFormat="1" ht="18.75" customHeight="1" x14ac:dyDescent="0.2">
      <c r="A16" s="7">
        <v>7</v>
      </c>
      <c r="B16" s="7" t="s">
        <v>17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11"/>
      <c r="J16" s="8">
        <v>0</v>
      </c>
      <c r="K16" s="8">
        <v>0</v>
      </c>
      <c r="L16" s="8">
        <f t="shared" si="0"/>
        <v>0</v>
      </c>
      <c r="M16" s="8"/>
      <c r="N16" s="12" t="e">
        <f t="shared" si="1"/>
        <v>#DIV/0!</v>
      </c>
      <c r="O16" s="11"/>
      <c r="P16" s="11"/>
      <c r="Q16" s="11"/>
    </row>
    <row r="17" spans="1:17" s="9" customFormat="1" ht="18.75" customHeight="1" x14ac:dyDescent="0.2">
      <c r="A17" s="7">
        <v>8</v>
      </c>
      <c r="B17" s="7" t="s">
        <v>19</v>
      </c>
      <c r="C17" s="11"/>
      <c r="D17" s="11"/>
      <c r="E17" s="11"/>
      <c r="F17" s="11"/>
      <c r="G17" s="11"/>
      <c r="H17" s="11"/>
      <c r="I17" s="8"/>
      <c r="J17" s="29"/>
      <c r="K17" s="30"/>
      <c r="L17" s="8">
        <f>SUM(C17:K17)</f>
        <v>0</v>
      </c>
      <c r="M17" s="8"/>
      <c r="N17" s="12" t="e">
        <f t="shared" si="1"/>
        <v>#DIV/0!</v>
      </c>
      <c r="O17" s="11"/>
      <c r="P17" s="20">
        <f>Q17*17</f>
        <v>14280000</v>
      </c>
      <c r="Q17" s="8">
        <v>840000</v>
      </c>
    </row>
    <row r="18" spans="1:17" s="9" customFormat="1" ht="18.75" customHeight="1" x14ac:dyDescent="0.2">
      <c r="A18" s="7">
        <v>9</v>
      </c>
      <c r="B18" s="7" t="s">
        <v>20</v>
      </c>
      <c r="C18" s="11"/>
      <c r="D18" s="11"/>
      <c r="E18" s="11"/>
      <c r="F18" s="11"/>
      <c r="G18" s="11"/>
      <c r="H18" s="11"/>
      <c r="I18" s="8"/>
      <c r="J18" s="29">
        <v>7519800</v>
      </c>
      <c r="K18" s="30"/>
      <c r="L18" s="8">
        <f t="shared" si="0"/>
        <v>7519800</v>
      </c>
      <c r="M18" s="8">
        <v>7519800</v>
      </c>
      <c r="N18" s="12">
        <f t="shared" si="1"/>
        <v>1</v>
      </c>
      <c r="O18" s="11"/>
      <c r="P18" s="11"/>
      <c r="Q18" s="11"/>
    </row>
    <row r="19" spans="1:17" s="9" customFormat="1" ht="18.75" customHeight="1" x14ac:dyDescent="0.2">
      <c r="A19" s="7">
        <v>10</v>
      </c>
      <c r="B19" s="7" t="s">
        <v>21</v>
      </c>
      <c r="C19" s="11"/>
      <c r="D19" s="11"/>
      <c r="E19" s="11"/>
      <c r="F19" s="11"/>
      <c r="G19" s="11"/>
      <c r="H19" s="11"/>
      <c r="I19" s="8"/>
      <c r="J19" s="29">
        <v>786640.25880000007</v>
      </c>
      <c r="K19" s="30"/>
      <c r="L19" s="8">
        <f t="shared" si="0"/>
        <v>786640.25880000007</v>
      </c>
      <c r="M19" s="8">
        <v>786640.11340000003</v>
      </c>
      <c r="N19" s="12">
        <f t="shared" si="1"/>
        <v>0.99999981516328662</v>
      </c>
      <c r="O19" s="11"/>
      <c r="P19" s="20">
        <f>Q19*20</f>
        <v>21748620</v>
      </c>
      <c r="Q19" s="8">
        <v>1087431</v>
      </c>
    </row>
    <row r="20" spans="1:17" s="9" customFormat="1" ht="18.75" customHeight="1" x14ac:dyDescent="0.2">
      <c r="A20" s="7">
        <v>11</v>
      </c>
      <c r="B20" s="7" t="s">
        <v>22</v>
      </c>
      <c r="C20" s="11"/>
      <c r="D20" s="11"/>
      <c r="E20" s="11"/>
      <c r="F20" s="11"/>
      <c r="G20" s="11"/>
      <c r="H20" s="11"/>
      <c r="I20" s="8"/>
      <c r="J20" s="29">
        <v>258525.3236</v>
      </c>
      <c r="K20" s="30"/>
      <c r="L20" s="8">
        <f t="shared" si="0"/>
        <v>258525.3236</v>
      </c>
      <c r="M20" s="8">
        <v>258525.94280000002</v>
      </c>
      <c r="N20" s="12">
        <f t="shared" si="1"/>
        <v>1.0000023951231987</v>
      </c>
      <c r="O20" s="11"/>
      <c r="P20" s="20">
        <f>Q20*13</f>
        <v>26862171.212499999</v>
      </c>
      <c r="Q20" s="8">
        <v>2066320.8624999998</v>
      </c>
    </row>
    <row r="21" spans="1:17" s="9" customFormat="1" ht="18.75" customHeight="1" x14ac:dyDescent="0.2">
      <c r="A21" s="7">
        <v>12</v>
      </c>
      <c r="B21" s="7" t="s">
        <v>23</v>
      </c>
      <c r="C21" s="11"/>
      <c r="D21" s="11"/>
      <c r="E21" s="11"/>
      <c r="F21" s="11"/>
      <c r="G21" s="11"/>
      <c r="H21" s="11"/>
      <c r="I21" s="11"/>
      <c r="J21" s="29"/>
      <c r="K21" s="30"/>
      <c r="L21" s="8">
        <f t="shared" si="0"/>
        <v>0</v>
      </c>
      <c r="M21" s="8"/>
      <c r="N21" s="12" t="e">
        <f t="shared" si="1"/>
        <v>#DIV/0!</v>
      </c>
      <c r="O21" s="11"/>
      <c r="P21" s="11"/>
      <c r="Q21" s="11"/>
    </row>
    <row r="22" spans="1:17" s="9" customFormat="1" ht="18.75" customHeight="1" x14ac:dyDescent="0.2">
      <c r="A22" s="7">
        <v>13</v>
      </c>
      <c r="B22" s="7" t="s">
        <v>24</v>
      </c>
      <c r="C22" s="11"/>
      <c r="D22" s="11"/>
      <c r="E22" s="11"/>
      <c r="F22" s="11"/>
      <c r="G22" s="11"/>
      <c r="H22" s="11"/>
      <c r="I22" s="11"/>
      <c r="J22" s="29"/>
      <c r="K22" s="30"/>
      <c r="L22" s="8">
        <f t="shared" si="0"/>
        <v>0</v>
      </c>
      <c r="M22" s="8"/>
      <c r="N22" s="12" t="e">
        <f t="shared" si="1"/>
        <v>#DIV/0!</v>
      </c>
      <c r="O22" s="11"/>
      <c r="P22" s="20">
        <f>Q22*86</f>
        <v>29174752</v>
      </c>
      <c r="Q22" s="13">
        <v>339241.30232558138</v>
      </c>
    </row>
    <row r="23" spans="1:17" s="9" customFormat="1" ht="18.75" customHeight="1" x14ac:dyDescent="0.2">
      <c r="A23" s="7">
        <v>14</v>
      </c>
      <c r="B23" s="7" t="s">
        <v>27</v>
      </c>
      <c r="C23" s="11"/>
      <c r="D23" s="11"/>
      <c r="E23" s="11"/>
      <c r="F23" s="11"/>
      <c r="G23" s="11"/>
      <c r="H23" s="11"/>
      <c r="I23" s="11"/>
      <c r="J23" s="29"/>
      <c r="K23" s="30"/>
      <c r="L23" s="8">
        <f t="shared" si="0"/>
        <v>0</v>
      </c>
      <c r="M23" s="8"/>
      <c r="N23" s="12" t="e">
        <f t="shared" si="1"/>
        <v>#DIV/0!</v>
      </c>
      <c r="O23" s="11"/>
      <c r="P23" s="11"/>
      <c r="Q23" s="11"/>
    </row>
    <row r="24" spans="1:17" s="9" customFormat="1" ht="18.75" customHeight="1" x14ac:dyDescent="0.2">
      <c r="A24" s="7">
        <v>15</v>
      </c>
      <c r="B24" s="7" t="s">
        <v>26</v>
      </c>
      <c r="C24" s="11"/>
      <c r="D24" s="11"/>
      <c r="E24" s="11"/>
      <c r="F24" s="11"/>
      <c r="G24" s="11"/>
      <c r="H24" s="11"/>
      <c r="I24" s="11"/>
      <c r="J24" s="29">
        <v>29461.080000000005</v>
      </c>
      <c r="K24" s="30"/>
      <c r="L24" s="8">
        <f t="shared" si="0"/>
        <v>29461.080000000005</v>
      </c>
      <c r="M24" s="8">
        <v>29461.080000000005</v>
      </c>
      <c r="N24" s="12">
        <f t="shared" si="1"/>
        <v>1</v>
      </c>
      <c r="O24" s="11"/>
      <c r="P24" s="7"/>
      <c r="Q24" s="7"/>
    </row>
    <row r="25" spans="1:17" x14ac:dyDescent="0.2">
      <c r="A25" s="18">
        <v>16</v>
      </c>
      <c r="B25" s="18" t="s">
        <v>25</v>
      </c>
      <c r="C25" s="11"/>
      <c r="D25" s="11"/>
      <c r="E25" s="11"/>
      <c r="F25" s="11"/>
      <c r="G25" s="11"/>
      <c r="H25" s="11"/>
      <c r="I25" s="11"/>
      <c r="J25" s="29"/>
      <c r="K25" s="30"/>
      <c r="L25" s="8">
        <f t="shared" si="0"/>
        <v>0</v>
      </c>
      <c r="M25" s="8"/>
      <c r="N25" s="12" t="e">
        <f>M25/L25</f>
        <v>#DIV/0!</v>
      </c>
      <c r="O25" s="11"/>
      <c r="P25" s="11"/>
      <c r="Q25" s="11"/>
    </row>
    <row r="27" spans="1:17" x14ac:dyDescent="0.2">
      <c r="B27" t="s">
        <v>43</v>
      </c>
      <c r="C27" t="s">
        <v>44</v>
      </c>
      <c r="D27"/>
      <c r="E27"/>
    </row>
    <row r="28" spans="1:17" x14ac:dyDescent="0.2">
      <c r="B28"/>
      <c r="C28" t="s">
        <v>45</v>
      </c>
      <c r="D28"/>
      <c r="E28"/>
    </row>
    <row r="29" spans="1:17" x14ac:dyDescent="0.2">
      <c r="B29"/>
      <c r="C29" t="s">
        <v>46</v>
      </c>
      <c r="D29"/>
      <c r="E29"/>
    </row>
    <row r="30" spans="1:17" x14ac:dyDescent="0.2">
      <c r="B30"/>
      <c r="C30" t="s">
        <v>47</v>
      </c>
      <c r="D30"/>
      <c r="E30"/>
    </row>
  </sheetData>
  <mergeCells count="23">
    <mergeCell ref="A1:Q1"/>
    <mergeCell ref="P7:Q8"/>
    <mergeCell ref="J24:K24"/>
    <mergeCell ref="J23:K23"/>
    <mergeCell ref="J17:K17"/>
    <mergeCell ref="J18:K18"/>
    <mergeCell ref="J19:K19"/>
    <mergeCell ref="J20:K20"/>
    <mergeCell ref="J21:K21"/>
    <mergeCell ref="J22:K22"/>
    <mergeCell ref="C8:D8"/>
    <mergeCell ref="E8:F8"/>
    <mergeCell ref="G8:H8"/>
    <mergeCell ref="I8:I9"/>
    <mergeCell ref="J8:K8"/>
    <mergeCell ref="L8:L9"/>
    <mergeCell ref="O7:O9"/>
    <mergeCell ref="J25:K25"/>
    <mergeCell ref="A7:A9"/>
    <mergeCell ref="B7:B9"/>
    <mergeCell ref="C7:L7"/>
    <mergeCell ref="M7:M9"/>
    <mergeCell ref="N7:N9"/>
  </mergeCells>
  <pageMargins left="0.39370078740157483" right="0.19685039370078741" top="0.59055118110236227" bottom="0.3937007874015748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populasi</vt:lpstr>
      <vt:lpstr>pemotongan&amp;prod.ter</vt:lpstr>
      <vt:lpstr>'pemotongan&amp;prod.ter'!Print_Area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 bag program</dc:creator>
  <cp:lastModifiedBy>w8</cp:lastModifiedBy>
  <cp:lastPrinted>2014-09-30T02:03:06Z</cp:lastPrinted>
  <dcterms:created xsi:type="dcterms:W3CDTF">2014-09-30T01:47:32Z</dcterms:created>
  <dcterms:modified xsi:type="dcterms:W3CDTF">2019-09-13T01:24:28Z</dcterms:modified>
</cp:coreProperties>
</file>