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8755" windowHeight="12075" activeTab="6"/>
  </bookViews>
  <sheets>
    <sheet name="36. PKM SAYUNG II" sheetId="1" r:id="rId1"/>
    <sheet name="LAMP.BA REKON 2 new PKM" sheetId="8" r:id="rId2"/>
    <sheet name="BA REKON INTERN PKM" sheetId="3" r:id="rId3"/>
    <sheet name="BA REKON EKSTERN" sheetId="4" r:id="rId4"/>
    <sheet name="REKAP MUTASI PKM" sheetId="5" r:id="rId5"/>
    <sheet name="dfatr mutasi 2 (2)" sheetId="6" state="hidden" r:id="rId6"/>
    <sheet name="REKAPBI 2017" sheetId="7" r:id="rId7"/>
  </sheets>
  <externalReferences>
    <externalReference r:id="rId8"/>
  </externalReferences>
  <definedNames>
    <definedName name="_xlnm._FilterDatabase" localSheetId="5" hidden="1">'dfatr mutasi 2 (2)'!#REF!</definedName>
    <definedName name="BI" localSheetId="5">#REF!</definedName>
    <definedName name="BI">#REF!</definedName>
    <definedName name="EDA">#REF!</definedName>
    <definedName name="GEDUNG">#REF!</definedName>
    <definedName name="KENDARAAN">#REF!</definedName>
    <definedName name="KIBA" localSheetId="2">#REF!</definedName>
    <definedName name="KIBA" localSheetId="5">#REF!</definedName>
    <definedName name="KIBA" localSheetId="1">#REF!</definedName>
    <definedName name="KIBA" localSheetId="4">#REF!</definedName>
    <definedName name="KIBA">#REF!</definedName>
    <definedName name="KIBB" localSheetId="2">#REF!</definedName>
    <definedName name="KIBB" localSheetId="5">#REF!</definedName>
    <definedName name="KIBB" localSheetId="1">#REF!</definedName>
    <definedName name="KIBB" localSheetId="4">#REF!</definedName>
    <definedName name="KIBB">#REF!</definedName>
    <definedName name="KIBC" localSheetId="2">#REF!</definedName>
    <definedName name="KIBC" localSheetId="5">#REF!</definedName>
    <definedName name="KIBC" localSheetId="1">#REF!</definedName>
    <definedName name="KIBC" localSheetId="4">#REF!</definedName>
    <definedName name="KIBC">#REF!</definedName>
    <definedName name="KIBD" localSheetId="2">#REF!</definedName>
    <definedName name="KIBD" localSheetId="5">#REF!</definedName>
    <definedName name="KIBD" localSheetId="1">#REF!</definedName>
    <definedName name="KIBD" localSheetId="4">#REF!</definedName>
    <definedName name="KIBD">#REF!</definedName>
    <definedName name="KIBE" localSheetId="2">#REF!</definedName>
    <definedName name="KIBE" localSheetId="5">#REF!</definedName>
    <definedName name="KIBE" localSheetId="1">#REF!</definedName>
    <definedName name="KIBE" localSheetId="4">#REF!</definedName>
    <definedName name="KIBE">#REF!</definedName>
    <definedName name="KIBF" localSheetId="2">#REF!</definedName>
    <definedName name="KIBF" localSheetId="5">#REF!</definedName>
    <definedName name="KIBF" localSheetId="1">#REF!</definedName>
    <definedName name="KIBF" localSheetId="4">#REF!</definedName>
    <definedName name="KIBF">#REF!</definedName>
    <definedName name="koreksi">#REF!</definedName>
    <definedName name="_xlnm.Print_Area" localSheetId="3">'BA REKON EKSTERN'!$A$1:$H$56</definedName>
    <definedName name="_xlnm.Print_Titles" localSheetId="5">'dfatr mutasi 2 (2)'!$11:$15</definedName>
    <definedName name="TANAH">#REF!</definedName>
  </definedNames>
  <calcPr calcId="125725"/>
</workbook>
</file>

<file path=xl/calcChain.xml><?xml version="1.0" encoding="utf-8"?>
<calcChain xmlns="http://schemas.openxmlformats.org/spreadsheetml/2006/main">
  <c r="X33" i="1"/>
  <c r="X32"/>
  <c r="X26"/>
  <c r="X22"/>
  <c r="X21"/>
  <c r="X20"/>
  <c r="X19"/>
  <c r="X16"/>
  <c r="I21" i="8"/>
  <c r="H21"/>
  <c r="I15"/>
  <c r="H15"/>
  <c r="F33" i="7"/>
  <c r="E33"/>
  <c r="E23"/>
  <c r="F16"/>
  <c r="E16"/>
  <c r="G39" i="3"/>
  <c r="G33" i="4" s="1"/>
  <c r="F35" i="3"/>
  <c r="E35"/>
  <c r="F34"/>
  <c r="F28" i="4" s="1"/>
  <c r="E34" i="3"/>
  <c r="F33"/>
  <c r="F27" i="4" s="1"/>
  <c r="E33" i="3"/>
  <c r="E32"/>
  <c r="F31"/>
  <c r="E31"/>
  <c r="N19" i="1"/>
  <c r="T25" i="6"/>
  <c r="H15" i="5" s="1"/>
  <c r="S25" i="6"/>
  <c r="F35" i="7"/>
  <c r="E35"/>
  <c r="F12"/>
  <c r="E12"/>
  <c r="X56" i="6"/>
  <c r="W56"/>
  <c r="X55"/>
  <c r="X53" s="1"/>
  <c r="W55"/>
  <c r="W53"/>
  <c r="V53"/>
  <c r="U53"/>
  <c r="T53"/>
  <c r="S53"/>
  <c r="R53"/>
  <c r="Q53"/>
  <c r="Z50"/>
  <c r="X50"/>
  <c r="W50"/>
  <c r="X46"/>
  <c r="X45"/>
  <c r="X44" s="1"/>
  <c r="W45"/>
  <c r="W44" s="1"/>
  <c r="V44"/>
  <c r="U44"/>
  <c r="T44"/>
  <c r="S44"/>
  <c r="G23" i="5" s="1"/>
  <c r="R44" i="6"/>
  <c r="Q44"/>
  <c r="V41"/>
  <c r="U41"/>
  <c r="T41"/>
  <c r="X41" s="1"/>
  <c r="S41"/>
  <c r="X38"/>
  <c r="W38"/>
  <c r="V37"/>
  <c r="U37"/>
  <c r="T37"/>
  <c r="H18" i="5" s="1"/>
  <c r="S37" i="6"/>
  <c r="G18" i="5" s="1"/>
  <c r="V34" i="6"/>
  <c r="J17" i="5" s="1"/>
  <c r="U34" i="6"/>
  <c r="T34"/>
  <c r="S34"/>
  <c r="W34" s="1"/>
  <c r="V25"/>
  <c r="J15" i="5" s="1"/>
  <c r="U25" i="6"/>
  <c r="G15" i="5"/>
  <c r="X22" i="6"/>
  <c r="W22"/>
  <c r="R20"/>
  <c r="R67" s="1"/>
  <c r="Q20"/>
  <c r="Q67" s="1"/>
  <c r="AA17"/>
  <c r="L36" i="5"/>
  <c r="K36"/>
  <c r="L33"/>
  <c r="K33"/>
  <c r="L32"/>
  <c r="K32"/>
  <c r="J32"/>
  <c r="I32"/>
  <c r="H32"/>
  <c r="G32"/>
  <c r="F32"/>
  <c r="F39" s="1"/>
  <c r="E32"/>
  <c r="E39" s="1"/>
  <c r="H30"/>
  <c r="L30" s="1"/>
  <c r="F34" i="7" s="1"/>
  <c r="F30" s="1"/>
  <c r="G30" i="5"/>
  <c r="K30" s="1"/>
  <c r="E34" i="7" s="1"/>
  <c r="E30" s="1"/>
  <c r="L29" i="5"/>
  <c r="K29"/>
  <c r="L28"/>
  <c r="K28"/>
  <c r="L27"/>
  <c r="K27"/>
  <c r="J26"/>
  <c r="I26"/>
  <c r="F26"/>
  <c r="E26"/>
  <c r="L24"/>
  <c r="K24"/>
  <c r="H23"/>
  <c r="H22" s="1"/>
  <c r="J22"/>
  <c r="F22"/>
  <c r="E22"/>
  <c r="L21"/>
  <c r="K21"/>
  <c r="L20"/>
  <c r="K20"/>
  <c r="K19"/>
  <c r="J18"/>
  <c r="I18"/>
  <c r="H17"/>
  <c r="L16"/>
  <c r="K16"/>
  <c r="I15"/>
  <c r="L14"/>
  <c r="K14"/>
  <c r="L13"/>
  <c r="K13"/>
  <c r="L12"/>
  <c r="K12"/>
  <c r="L11"/>
  <c r="K11"/>
  <c r="F10"/>
  <c r="E10"/>
  <c r="L8"/>
  <c r="K8"/>
  <c r="E33" i="4"/>
  <c r="E31"/>
  <c r="F30"/>
  <c r="E30"/>
  <c r="G30" s="1"/>
  <c r="E21"/>
  <c r="F37" i="3"/>
  <c r="E37"/>
  <c r="X40" i="1"/>
  <c r="W40"/>
  <c r="V40"/>
  <c r="U40"/>
  <c r="F40"/>
  <c r="W38"/>
  <c r="V38"/>
  <c r="U38"/>
  <c r="X38" s="1"/>
  <c r="F38"/>
  <c r="F35" s="1"/>
  <c r="W37"/>
  <c r="V37"/>
  <c r="U37"/>
  <c r="X37" s="1"/>
  <c r="F37"/>
  <c r="W36"/>
  <c r="W35" s="1"/>
  <c r="V36"/>
  <c r="V35" s="1"/>
  <c r="U36"/>
  <c r="X36" s="1"/>
  <c r="X35" s="1"/>
  <c r="F36"/>
  <c r="T35"/>
  <c r="S35"/>
  <c r="R35"/>
  <c r="Q35"/>
  <c r="P35"/>
  <c r="O35"/>
  <c r="N35"/>
  <c r="M35"/>
  <c r="L35"/>
  <c r="K35"/>
  <c r="J35"/>
  <c r="I35"/>
  <c r="H35"/>
  <c r="G35"/>
  <c r="E35"/>
  <c r="D35"/>
  <c r="C35"/>
  <c r="W33"/>
  <c r="V33"/>
  <c r="U33"/>
  <c r="F33"/>
  <c r="W32"/>
  <c r="V32"/>
  <c r="U32"/>
  <c r="F32"/>
  <c r="X31"/>
  <c r="W31"/>
  <c r="W29" s="1"/>
  <c r="V31"/>
  <c r="U31"/>
  <c r="F31"/>
  <c r="W30"/>
  <c r="V30"/>
  <c r="U30"/>
  <c r="X30" s="1"/>
  <c r="X29" s="1"/>
  <c r="F30"/>
  <c r="V29"/>
  <c r="T29"/>
  <c r="S29"/>
  <c r="R29"/>
  <c r="Q29"/>
  <c r="P29"/>
  <c r="O29"/>
  <c r="N29"/>
  <c r="M29"/>
  <c r="L29"/>
  <c r="K29"/>
  <c r="J29"/>
  <c r="I29"/>
  <c r="H29"/>
  <c r="G29"/>
  <c r="F29"/>
  <c r="E29"/>
  <c r="D29"/>
  <c r="C29"/>
  <c r="X27"/>
  <c r="W27"/>
  <c r="W25" s="1"/>
  <c r="V27"/>
  <c r="U27"/>
  <c r="F27"/>
  <c r="W26"/>
  <c r="V26"/>
  <c r="U26"/>
  <c r="X25" s="1"/>
  <c r="F26"/>
  <c r="V25"/>
  <c r="T25"/>
  <c r="S25"/>
  <c r="R25"/>
  <c r="R42" s="1"/>
  <c r="Q25"/>
  <c r="P25"/>
  <c r="O25"/>
  <c r="N25"/>
  <c r="M25"/>
  <c r="L25"/>
  <c r="K25"/>
  <c r="J25"/>
  <c r="J42" s="1"/>
  <c r="I25"/>
  <c r="H25"/>
  <c r="G25"/>
  <c r="F25"/>
  <c r="E25"/>
  <c r="D25"/>
  <c r="C25"/>
  <c r="X23"/>
  <c r="W23"/>
  <c r="V23"/>
  <c r="U23"/>
  <c r="F23"/>
  <c r="W22"/>
  <c r="V22"/>
  <c r="U22"/>
  <c r="F22"/>
  <c r="W21"/>
  <c r="V21"/>
  <c r="U21"/>
  <c r="F21"/>
  <c r="W20"/>
  <c r="V20"/>
  <c r="U20"/>
  <c r="F20"/>
  <c r="W19"/>
  <c r="V19"/>
  <c r="Y20" s="1"/>
  <c r="U19"/>
  <c r="F19"/>
  <c r="W18"/>
  <c r="V18"/>
  <c r="U18"/>
  <c r="X18" s="1"/>
  <c r="F18"/>
  <c r="W17"/>
  <c r="V17"/>
  <c r="U17"/>
  <c r="X17" s="1"/>
  <c r="F17"/>
  <c r="W16"/>
  <c r="V16"/>
  <c r="V14" s="1"/>
  <c r="V42" s="1"/>
  <c r="U16"/>
  <c r="F16"/>
  <c r="X15"/>
  <c r="W15"/>
  <c r="W14" s="1"/>
  <c r="V15"/>
  <c r="U15"/>
  <c r="F15"/>
  <c r="F14" s="1"/>
  <c r="F42" s="1"/>
  <c r="T14"/>
  <c r="T42" s="1"/>
  <c r="S14"/>
  <c r="S42" s="1"/>
  <c r="R14"/>
  <c r="Q14"/>
  <c r="Q42" s="1"/>
  <c r="P14"/>
  <c r="P42" s="1"/>
  <c r="O14"/>
  <c r="O42" s="1"/>
  <c r="N14"/>
  <c r="M14"/>
  <c r="M42" s="1"/>
  <c r="L14"/>
  <c r="L42" s="1"/>
  <c r="K14"/>
  <c r="K42" s="1"/>
  <c r="J14"/>
  <c r="I14"/>
  <c r="I42" s="1"/>
  <c r="H14"/>
  <c r="H42" s="1"/>
  <c r="G14"/>
  <c r="G42" s="1"/>
  <c r="E14"/>
  <c r="E42" s="1"/>
  <c r="D14"/>
  <c r="D42" s="1"/>
  <c r="C14"/>
  <c r="C42" s="1"/>
  <c r="W12"/>
  <c r="V12"/>
  <c r="U12"/>
  <c r="X12" s="1"/>
  <c r="F12"/>
  <c r="X14" l="1"/>
  <c r="G37" i="3"/>
  <c r="G31" i="4" s="1"/>
  <c r="U14" i="1"/>
  <c r="N42"/>
  <c r="K23" i="5"/>
  <c r="G22"/>
  <c r="G17"/>
  <c r="G10" s="1"/>
  <c r="J10"/>
  <c r="J39" s="1"/>
  <c r="G26"/>
  <c r="U20" i="6"/>
  <c r="U67" s="1"/>
  <c r="W41"/>
  <c r="H19" i="5"/>
  <c r="L19" s="1"/>
  <c r="F23" i="7" s="1"/>
  <c r="L23" i="5"/>
  <c r="K26"/>
  <c r="S20" i="6"/>
  <c r="S67" s="1"/>
  <c r="W67" s="1"/>
  <c r="X25"/>
  <c r="X20" s="1"/>
  <c r="X34"/>
  <c r="X37"/>
  <c r="V20"/>
  <c r="V67" s="1"/>
  <c r="L17" i="5"/>
  <c r="F21" i="7" s="1"/>
  <c r="K18" i="5"/>
  <c r="E22" i="7" s="1"/>
  <c r="L18" i="5"/>
  <c r="F22" i="7" s="1"/>
  <c r="H26" i="5"/>
  <c r="L26"/>
  <c r="W42" i="1"/>
  <c r="N43"/>
  <c r="F29" i="4"/>
  <c r="K15" i="5"/>
  <c r="E19" i="7" s="1"/>
  <c r="E25" i="4"/>
  <c r="E29"/>
  <c r="E28"/>
  <c r="G28" s="1"/>
  <c r="G34" i="3"/>
  <c r="R43" i="1"/>
  <c r="L15" i="5"/>
  <c r="W25" i="6"/>
  <c r="W20" s="1"/>
  <c r="W37"/>
  <c r="AA37" s="1"/>
  <c r="U35" i="1"/>
  <c r="I17" i="5"/>
  <c r="I10" s="1"/>
  <c r="I39" s="1"/>
  <c r="T20" i="6"/>
  <c r="T67" s="1"/>
  <c r="U25" i="1"/>
  <c r="U29"/>
  <c r="X42" l="1"/>
  <c r="F32" i="3"/>
  <c r="F26" i="4" s="1"/>
  <c r="L10" i="5"/>
  <c r="F19" i="7"/>
  <c r="F14" s="1"/>
  <c r="F47" s="1"/>
  <c r="L22" i="5"/>
  <c r="F27" i="7"/>
  <c r="F26" s="1"/>
  <c r="K22" i="5"/>
  <c r="E27" i="7"/>
  <c r="E26" s="1"/>
  <c r="G39" i="5"/>
  <c r="K17"/>
  <c r="E21" i="7" s="1"/>
  <c r="E14" s="1"/>
  <c r="E47" s="1"/>
  <c r="U42" i="1"/>
  <c r="X67" i="6"/>
  <c r="H10" i="5"/>
  <c r="H39" s="1"/>
  <c r="L39" s="1"/>
  <c r="K10"/>
  <c r="K39"/>
  <c r="E27" i="4"/>
  <c r="G27" s="1"/>
  <c r="G33" i="3"/>
  <c r="G29" i="4"/>
  <c r="G35" i="3"/>
  <c r="F30" l="1"/>
  <c r="F41" s="1"/>
  <c r="F25" i="4"/>
  <c r="G31" i="3"/>
  <c r="F24" i="4" l="1"/>
  <c r="F35" s="1"/>
  <c r="G25"/>
  <c r="E26"/>
  <c r="G32" i="3"/>
  <c r="G30" s="1"/>
  <c r="G41" s="1"/>
  <c r="E30"/>
  <c r="E41" s="1"/>
  <c r="G26" i="4" l="1"/>
  <c r="G24" s="1"/>
  <c r="G35" s="1"/>
  <c r="E24"/>
  <c r="E35" s="1"/>
</calcChain>
</file>

<file path=xl/sharedStrings.xml><?xml version="1.0" encoding="utf-8"?>
<sst xmlns="http://schemas.openxmlformats.org/spreadsheetml/2006/main" count="542" uniqueCount="323">
  <si>
    <t>I.</t>
  </si>
  <si>
    <t>REKONSILIASI KARTU INVENTARIS BARANG DAN NERACA</t>
  </si>
  <si>
    <t>NO</t>
  </si>
  <si>
    <t>JENIS BARANG</t>
  </si>
  <si>
    <t>SALDO AWAL</t>
  </si>
  <si>
    <t>MUTASI</t>
  </si>
  <si>
    <t>KIB - NERACA</t>
  </si>
  <si>
    <t>SALDO AKHIR</t>
  </si>
  <si>
    <t>KIB</t>
  </si>
  <si>
    <t>ASET LAINNYA</t>
  </si>
  <si>
    <t>NERACA</t>
  </si>
  <si>
    <t>PENAMBAHAN</t>
  </si>
  <si>
    <t>PENGURANGAN</t>
  </si>
  <si>
    <t xml:space="preserve">ASET LAINNYA      </t>
  </si>
  <si>
    <t>EKSTRA       KOMPTABEL</t>
  </si>
  <si>
    <t>BELANJA MODAL</t>
  </si>
  <si>
    <t xml:space="preserve">BELANJA NON MODAL               </t>
  </si>
  <si>
    <t>HIBAH</t>
  </si>
  <si>
    <t>KOREKSI</t>
  </si>
  <si>
    <t>PENGHAPUSAN</t>
  </si>
  <si>
    <t>EKSTRA   KOMPTABEL</t>
  </si>
  <si>
    <t>ATRIBUSI</t>
  </si>
  <si>
    <t>SALAH PENGGANGGARAN (BELANJA YG MEMBENTUK ASET)</t>
  </si>
  <si>
    <t xml:space="preserve">APBN </t>
  </si>
  <si>
    <t>APBD PROP.</t>
  </si>
  <si>
    <t>SPI</t>
  </si>
  <si>
    <t>PIHAK KE III</t>
  </si>
  <si>
    <t>3= (4+5+6)</t>
  </si>
  <si>
    <t>6=(3-4-5)</t>
  </si>
  <si>
    <t>17= (3) + (7 s/d 11)  -       (12 s/d 14 )</t>
  </si>
  <si>
    <t>18= (4+16)</t>
  </si>
  <si>
    <t>19= (5+15)</t>
  </si>
  <si>
    <t>20= (17-18-19)</t>
  </si>
  <si>
    <t>A.1</t>
  </si>
  <si>
    <t>TANAH</t>
  </si>
  <si>
    <t xml:space="preserve"> </t>
  </si>
  <si>
    <t>B</t>
  </si>
  <si>
    <t>PERALATAN DAN MESIN</t>
  </si>
  <si>
    <t>ALAT BESAR</t>
  </si>
  <si>
    <t>ALAT ANGKUTAN</t>
  </si>
  <si>
    <t>ALAT BENGKEL DAN UKUR</t>
  </si>
  <si>
    <t>ALAT PERTANIAN</t>
  </si>
  <si>
    <t>ALAT KANTOR DAN RUMAH TANGGA</t>
  </si>
  <si>
    <t>ALAT STUDIO DAN KOMUNIKASI</t>
  </si>
  <si>
    <t>ALAT KEDOKTERAN</t>
  </si>
  <si>
    <t>ALAT LABORATORIUM</t>
  </si>
  <si>
    <t>ALAT PERSENJATAAN/KEAMANAN</t>
  </si>
  <si>
    <t>C</t>
  </si>
  <si>
    <t>GEDUNG DAN BANGUNAN</t>
  </si>
  <si>
    <t>BANGUNAN GEDUNG</t>
  </si>
  <si>
    <t>MONUMEN</t>
  </si>
  <si>
    <t>D</t>
  </si>
  <si>
    <t>JALAN, JEMBATAN DAN JARINGAN</t>
  </si>
  <si>
    <t>JALAN DAN JEMBATAN</t>
  </si>
  <si>
    <t>BANGUNAN AIR/IRIGASI</t>
  </si>
  <si>
    <t>INSTALASI</t>
  </si>
  <si>
    <t>JARINGAN</t>
  </si>
  <si>
    <t>E</t>
  </si>
  <si>
    <t>ASET TETAP LAINNYA</t>
  </si>
  <si>
    <t>BUKU DAN PERPUSTAKAAN</t>
  </si>
  <si>
    <t>BARANG BERCORAK KEBUDAYAAN</t>
  </si>
  <si>
    <t>HEWAN DAN TERNAK SERTA TANAMAN</t>
  </si>
  <si>
    <t>F.20</t>
  </si>
  <si>
    <t>KONSTRUKSI DALAM PENGERJAAN</t>
  </si>
  <si>
    <t>TOTAL ASET (A+B+C+D+E+F)</t>
  </si>
  <si>
    <t>JUMLAH MUTASI TAMBAH =</t>
  </si>
  <si>
    <t>JUMLAH MUTASI KURANG =</t>
  </si>
  <si>
    <t>PEMERINTAH  KABUPATEN DEMAK</t>
  </si>
  <si>
    <t>BERITA ACARA REKONSILIASI INTERNAL DATA BARANG MILIK DAERAH</t>
  </si>
  <si>
    <t>PADA PUSKESMAS SAYUNG II KABUPATEN DEMAK</t>
  </si>
  <si>
    <t>NOMOR : 440 /         / 2016</t>
  </si>
  <si>
    <t xml:space="preserve">I. </t>
  </si>
  <si>
    <t>Nama</t>
  </si>
  <si>
    <t>:</t>
  </si>
  <si>
    <t>MUKAROM , AMK</t>
  </si>
  <si>
    <t>NIP</t>
  </si>
  <si>
    <t>1982110 200801 1 004</t>
  </si>
  <si>
    <t>Jabatan</t>
  </si>
  <si>
    <t>Bendahara Barang</t>
  </si>
  <si>
    <t>dalam hal ini bertindak untuk dan atas nama penanggung jawab Barang pada Puskesmas Sayung II  Kab. Demak untuk selanjutnya disebut Pihak Pertama ;</t>
  </si>
  <si>
    <t>II.</t>
  </si>
  <si>
    <t>UYUNUL WAFIROH</t>
  </si>
  <si>
    <t>19801003 200901 2 005</t>
  </si>
  <si>
    <t>Bendahara Pengeluaran</t>
  </si>
  <si>
    <t>Hasil Rekonsiliasi Data :</t>
  </si>
  <si>
    <t>No</t>
  </si>
  <si>
    <t>Akun Neraca</t>
  </si>
  <si>
    <t>SELISIH</t>
  </si>
  <si>
    <t>(1)</t>
  </si>
  <si>
    <t>(2)</t>
  </si>
  <si>
    <t>(3)</t>
  </si>
  <si>
    <t>(4)</t>
  </si>
  <si>
    <t xml:space="preserve">(5) </t>
  </si>
  <si>
    <t>A</t>
  </si>
  <si>
    <t>ASET TETAP</t>
  </si>
  <si>
    <t>Tanah</t>
  </si>
  <si>
    <t>Peralatan dan Mesin</t>
  </si>
  <si>
    <t>Gedung dan Bangunan</t>
  </si>
  <si>
    <t>jalan, Irigasi dan Jaringan</t>
  </si>
  <si>
    <t>Aset Tetap Lainnya</t>
  </si>
  <si>
    <t>Konstruksi Dalam Pengerjaan</t>
  </si>
  <si>
    <t>EKSTRAKOMPTABLE</t>
  </si>
  <si>
    <t xml:space="preserve">TOTAL ASET </t>
  </si>
  <si>
    <t>Rincian terlampir</t>
  </si>
  <si>
    <t>Hal-hal penting lainnya mengenai data BMD terkait penyusunan laporan keuangan disajikan dalam Lampiran berita Acara ini, yang merupakan bagian yang tidak terpisahkan dari Berita Acara ini.</t>
  </si>
  <si>
    <t>MUKAROM, AMK</t>
  </si>
  <si>
    <t>NIP. 19821110 200801 1 004</t>
  </si>
  <si>
    <t>NIP. 19801003 200901 2 005</t>
  </si>
  <si>
    <t>Mengetahui;</t>
  </si>
  <si>
    <t>KEPALA PUSKESMAS SAYUNG II DEMAK</t>
  </si>
  <si>
    <t>dr. BYMO SUNYOTO, M.Kes</t>
  </si>
  <si>
    <t>NIP. 19700108 200212 1 005</t>
  </si>
  <si>
    <t>PEMERINTAH KABUPATEN DEMAK</t>
  </si>
  <si>
    <t>BERITA ACARA REKONSILIASI BARANG MILIK DAERAH</t>
  </si>
  <si>
    <t>Dengan hasil sebagai berikut :</t>
  </si>
  <si>
    <t xml:space="preserve">Rekonsiliasi dilaksanakan secara bersama-sama yang hasilnya dituangkan dalam Berita Acara Rekonsiliasi ini dengan dilampiri laporan hasil Rekonsiliasi Internal OPD yang merupakan bagian yang tidak terpisahkan dari Berita Acara Rekonsiliasi ini. </t>
  </si>
  <si>
    <t>Demikian Berita Acara ini dibuat untuk dilaksanakan, dan apabila di kemudian hari terdapat kekeliruan akan dilakukan perbaikan sebagaimana mestinya.</t>
  </si>
  <si>
    <t>An. Pembantu Pengelola Barang</t>
  </si>
  <si>
    <t xml:space="preserve">Kepala Puskesmas </t>
  </si>
  <si>
    <t>Kepala Bidang Aset Daerah</t>
  </si>
  <si>
    <t>Sayung II</t>
  </si>
  <si>
    <t>Kabupaten Demak</t>
  </si>
  <si>
    <t>BETTI SUSILOWATI, S.Sos,MM</t>
  </si>
  <si>
    <t>NIP. 19690821 199001 2 001</t>
  </si>
  <si>
    <t>No. Urut</t>
  </si>
  <si>
    <t>GOL</t>
  </si>
  <si>
    <t>Nama Bidang Barang</t>
  </si>
  <si>
    <t>Keadaan 01-01-2017</t>
  </si>
  <si>
    <t>Mutasi/Perubahan selama</t>
  </si>
  <si>
    <t>Kode</t>
  </si>
  <si>
    <t>Bidang</t>
  </si>
  <si>
    <t>Jumlah</t>
  </si>
  <si>
    <t>Bertambah</t>
  </si>
  <si>
    <t>Berkurang</t>
  </si>
  <si>
    <t>Barang</t>
  </si>
  <si>
    <t>Harga</t>
  </si>
  <si>
    <t xml:space="preserve">Jumlah </t>
  </si>
  <si>
    <t>6</t>
  </si>
  <si>
    <t>8</t>
  </si>
  <si>
    <t>10</t>
  </si>
  <si>
    <t>12</t>
  </si>
  <si>
    <t>01</t>
  </si>
  <si>
    <t>02</t>
  </si>
  <si>
    <t>a. Alat-alat Besar</t>
  </si>
  <si>
    <t>03</t>
  </si>
  <si>
    <t>b. Alat-alat Angkutan</t>
  </si>
  <si>
    <t>04</t>
  </si>
  <si>
    <t>c. Alat-alat Bengkel dan Alat Ukur</t>
  </si>
  <si>
    <t>05</t>
  </si>
  <si>
    <t>d. Alat-alat Pertanian/Peternakan</t>
  </si>
  <si>
    <t>06</t>
  </si>
  <si>
    <t>e. Alat-alat Kantor dan Rumah Tangga &amp;</t>
  </si>
  <si>
    <t xml:space="preserve">   Alat Komputer</t>
  </si>
  <si>
    <t>07</t>
  </si>
  <si>
    <t>g. Alat-alat Studio dan Komunikasi</t>
  </si>
  <si>
    <t>08</t>
  </si>
  <si>
    <t>h. Alat-alat Kedokteran</t>
  </si>
  <si>
    <t>09</t>
  </si>
  <si>
    <t>i. Alat-alat Laboratorium</t>
  </si>
  <si>
    <t>j. Alat-alat Keamanan</t>
  </si>
  <si>
    <t>a. Bangunan Gedung</t>
  </si>
  <si>
    <t>b. Bangunan Monumen</t>
  </si>
  <si>
    <t>JALAN, IRIGASI DAN JARINGAN</t>
  </si>
  <si>
    <t>a. Jalan dan Jembatan</t>
  </si>
  <si>
    <t>b. Bangunan Air/Irigasi</t>
  </si>
  <si>
    <t>c. Instalasi</t>
  </si>
  <si>
    <t>d. Jaringan</t>
  </si>
  <si>
    <t>a. Buku Perpustakaan</t>
  </si>
  <si>
    <t>b. Barang Bercorak Kesenian/Kebudayaan</t>
  </si>
  <si>
    <t>c. Hewan Ternak dan Tumbuhan</t>
  </si>
  <si>
    <t>d. Aset Tak berwujud</t>
  </si>
  <si>
    <t>Demak,  3 Juli 2017</t>
  </si>
  <si>
    <t>Mengetahui :</t>
  </si>
  <si>
    <t>Kepala Puskesmas Sayung II</t>
  </si>
  <si>
    <t>Pengurus Barang</t>
  </si>
  <si>
    <t>dr. Bymo Sunyoto, M.Kes</t>
  </si>
  <si>
    <t>Mukarom, AMK</t>
  </si>
  <si>
    <t>Nip. 19700108 200212 1 005</t>
  </si>
  <si>
    <t>Nip. 19821110 200801 1 004</t>
  </si>
  <si>
    <t>DAFTAR MUTASI BARANG MILIK DAERAH</t>
  </si>
  <si>
    <t>KABUPATEN DEMAK</t>
  </si>
  <si>
    <t xml:space="preserve"> SEMESTER ITAHUN ANGGARAN 2017</t>
  </si>
  <si>
    <t>PROPINSI</t>
  </si>
  <si>
    <t>:  JAWA TENGAH</t>
  </si>
  <si>
    <t>KABUPATEN/KOTA</t>
  </si>
  <si>
    <t>:  DEMAK</t>
  </si>
  <si>
    <t>UNIT KERJA</t>
  </si>
  <si>
    <t>:  PUSKESMAS SAYUNG II</t>
  </si>
  <si>
    <t>SATUAN KERJA</t>
  </si>
  <si>
    <t>:  DINAS KESEHATAN KABUPATEN DEMAK</t>
  </si>
  <si>
    <t>NO. KODE LOKASI</t>
  </si>
  <si>
    <t>:  12.11.02.07.00.    .09. 00</t>
  </si>
  <si>
    <t>N O M O R</t>
  </si>
  <si>
    <t>SPESIFIKASI BARANG</t>
  </si>
  <si>
    <t>Bahan</t>
  </si>
  <si>
    <t>Ukuran</t>
  </si>
  <si>
    <t>Satuan/No. Pol</t>
  </si>
  <si>
    <t>JUMLAH (Awal)</t>
  </si>
  <si>
    <t>JUMLAH ( Bertambah )</t>
  </si>
  <si>
    <t>Jumlah( Berkurang )</t>
  </si>
  <si>
    <t>JUMLAH (Akhir)</t>
  </si>
  <si>
    <t>Keterangan</t>
  </si>
  <si>
    <t>Kode Barang</t>
  </si>
  <si>
    <t>Register</t>
  </si>
  <si>
    <t>No.Sertifikat</t>
  </si>
  <si>
    <t>Asal/Cara</t>
  </si>
  <si>
    <t>Tahun</t>
  </si>
  <si>
    <t>Barang /</t>
  </si>
  <si>
    <t>Keadaan</t>
  </si>
  <si>
    <t>Nama / Jenis</t>
  </si>
  <si>
    <t>Merk /</t>
  </si>
  <si>
    <t>No.Pabrik</t>
  </si>
  <si>
    <t>Perolehan</t>
  </si>
  <si>
    <t>Konstruksi</t>
  </si>
  <si>
    <t>Type</t>
  </si>
  <si>
    <t>N0.Chasis</t>
  </si>
  <si>
    <t>(P, S, D)</t>
  </si>
  <si>
    <t>(B/KB/RB)</t>
  </si>
  <si>
    <t>( Rp.)</t>
  </si>
  <si>
    <t>No.Mesin</t>
  </si>
  <si>
    <t>e. Alat-alat Kantor dan Rumah Tangga &amp; Alat Komputer</t>
  </si>
  <si>
    <t>Lemari Besi (Lemari Narkotika )</t>
  </si>
  <si>
    <t>LOKAL</t>
  </si>
  <si>
    <t>BESI</t>
  </si>
  <si>
    <t>DKK</t>
  </si>
  <si>
    <t>Buah</t>
  </si>
  <si>
    <t>Lemari Besi (Lemari Alokon )</t>
  </si>
  <si>
    <t xml:space="preserve">BESI </t>
  </si>
  <si>
    <t>BRAN KAS</t>
  </si>
  <si>
    <t>CHUBBUSASES</t>
  </si>
  <si>
    <t>LEMARI ES</t>
  </si>
  <si>
    <t>AQUA</t>
  </si>
  <si>
    <t>AC UNIT</t>
  </si>
  <si>
    <t>PANASONIC</t>
  </si>
  <si>
    <t>BESI DLL</t>
  </si>
  <si>
    <t>UNIT</t>
  </si>
  <si>
    <t>ALAT PEMADAM KEBAKARAN PRTABLE</t>
  </si>
  <si>
    <t>GENSET ( GENSET TENAGA BATERAI )</t>
  </si>
  <si>
    <t>LOMIUS</t>
  </si>
  <si>
    <t>METAL</t>
  </si>
  <si>
    <t>SET</t>
  </si>
  <si>
    <t>PROYEKTOR ( LCD )</t>
  </si>
  <si>
    <t>THOSIBA</t>
  </si>
  <si>
    <t>COLD CAIN</t>
  </si>
  <si>
    <t>DKK DEMAK</t>
  </si>
  <si>
    <t>STERILISATOR ( IUD KIT )</t>
  </si>
  <si>
    <t>STENLIST</t>
  </si>
  <si>
    <t>GEDUNG  DAN  BANGUNAN</t>
  </si>
  <si>
    <t>Bangunan Puskesmas Sayung  II</t>
  </si>
  <si>
    <t>Permanen</t>
  </si>
  <si>
    <t>APBD  II</t>
  </si>
  <si>
    <t>1023 m²</t>
  </si>
  <si>
    <t>Paving Teras Depan</t>
  </si>
  <si>
    <t>beton</t>
  </si>
  <si>
    <t>JKN</t>
  </si>
  <si>
    <t>110 m²</t>
  </si>
  <si>
    <t>Kanopi</t>
  </si>
  <si>
    <t>besi</t>
  </si>
  <si>
    <t>135 m²</t>
  </si>
  <si>
    <t>Rumah Dinas Dokter</t>
  </si>
  <si>
    <t>Gedung PKM Sayung 2 (Rawat Inap Poned )</t>
  </si>
  <si>
    <t>JALAN IRIGASI DAN JARINGAN</t>
  </si>
  <si>
    <t>a. Instalasi</t>
  </si>
  <si>
    <t xml:space="preserve">b. Jaringan </t>
  </si>
  <si>
    <t>JUMLAH TOTAL MUTASI</t>
  </si>
  <si>
    <t>DEMAK, 3 JULI  2017</t>
  </si>
  <si>
    <t>dr. BYMO  SUNYOTO, M.Kes</t>
  </si>
  <si>
    <t>MUKAROM</t>
  </si>
  <si>
    <t>NIP.19700108 200212 1 005</t>
  </si>
  <si>
    <t>SKPD</t>
  </si>
  <si>
    <t xml:space="preserve"> : PUSKESMAS SAYUNG II </t>
  </si>
  <si>
    <t>KABUPATEN</t>
  </si>
  <si>
    <t xml:space="preserve"> : Demak</t>
  </si>
  <si>
    <t>PROVINSI</t>
  </si>
  <si>
    <t xml:space="preserve"> : Jawa Tengah</t>
  </si>
  <si>
    <t>KODE LOKASI :12.11.02.07.00</t>
  </si>
  <si>
    <t>REKAPITULASI BUKU INVENTARIS</t>
  </si>
  <si>
    <t>NO. URUT</t>
  </si>
  <si>
    <t>KODE</t>
  </si>
  <si>
    <t>NAMA BIDANG BARANG</t>
  </si>
  <si>
    <t>JUMLAH BARANG</t>
  </si>
  <si>
    <t>JUMLAH HARGA</t>
  </si>
  <si>
    <t>KETERANGAN</t>
  </si>
  <si>
    <t>BIDANG</t>
  </si>
  <si>
    <t>DLM RIBUAN</t>
  </si>
  <si>
    <t>BARANG</t>
  </si>
  <si>
    <t>(Rp.)</t>
  </si>
  <si>
    <t xml:space="preserve">    Alat Komputer</t>
  </si>
  <si>
    <t>b. Bannguna air/Irigasi</t>
  </si>
  <si>
    <t>C. Instalasi</t>
  </si>
  <si>
    <t>ASSET TAK BERWUJUD</t>
  </si>
  <si>
    <t>Total</t>
  </si>
  <si>
    <t>Demak,   3 Juli 2017</t>
  </si>
  <si>
    <t xml:space="preserve">         Mengetahui :</t>
  </si>
  <si>
    <t>APBD</t>
  </si>
  <si>
    <t>DINPERMADES-P2KB</t>
  </si>
  <si>
    <t>PENGUNGKAPAN LAIN-LAIN</t>
  </si>
  <si>
    <t>PEJABAT REKON KIB DAN NERACA</t>
  </si>
  <si>
    <t>TANDA TANGAN</t>
  </si>
  <si>
    <t>Dr.BYMO SUNYOTO, M. Kes</t>
  </si>
  <si>
    <t>………………………</t>
  </si>
  <si>
    <t>Demak</t>
  </si>
  <si>
    <t>NIP.19801003 200901 2 005</t>
  </si>
  <si>
    <t>NIP.19821110 200801 1 004</t>
  </si>
  <si>
    <t>II</t>
  </si>
  <si>
    <t>MUTASI OPD TAMBAH</t>
  </si>
  <si>
    <t>MUTASI OPD KELUAR</t>
  </si>
  <si>
    <t>EKSTRA KOMPTABLE</t>
  </si>
  <si>
    <t>dalam hal ini bertindak untuk dan atas nama penanggung jawab Keuangan pada Puskesmas Sayung II  Kab. Demak, untuk selanjutnya disebut Pihak Kedua ;</t>
  </si>
  <si>
    <t>Per-30 Juni 2017</t>
  </si>
  <si>
    <t>Pada hari ini Senin, tanggal Tiga Bulan Juli tahun Dua ribu Tujuh belas  telah diselenggarakan rekonsiliasi barang milik daerah antara OPD Kantor Dinas Kesehatan kabupaten Demak, yang selanjutnya disebut Pengguna Barang, dengan Badan Pengelolaan Keuangan Pendapatan dan Aset Daerah Kabupaten Demak, yang selanjutnya disebut Pembantu Pengelola Barang Milik Pemerintah Kabupaten Demak.</t>
  </si>
  <si>
    <t xml:space="preserve"> 1 Januari 2017 s/d 30 Juni 2017</t>
  </si>
  <si>
    <t>Keadaan 30- Juni- 2017</t>
  </si>
  <si>
    <t>b. Terdapat pada Alat Kedokteran sebesar Rp. 10.454.100,- dengan rincian sebagai berikut</t>
  </si>
  <si>
    <t>a. Terdapat pada alat kantor dan rumahtangga sebesar Rp. 35.766.000,- dengan rincian sebagai berikut:</t>
  </si>
  <si>
    <t>Hibah/ Kenang-kenangan Pihak ke 3</t>
  </si>
  <si>
    <t>Nama Barang</t>
  </si>
  <si>
    <t>Jumlah Barang</t>
  </si>
  <si>
    <t>Jumlah Harga</t>
  </si>
  <si>
    <t>Terdapat Mutasi Tambah OPD BMD berupa Aset Tetap periode berjalan semester 1 tahun 2017 dengan total sebesar Rp. 46.220.100,- dengan rincian sebagai berikut:</t>
  </si>
  <si>
    <t>Pada hari ini Senin tanggal Tiga  Bulan Juli Tahun Dua ribu tujuh belas bertempat di Puskesmas Sayung II Kabupaten Demak kami yang bertanda tangan di bawah ini:</t>
  </si>
  <si>
    <t>menyatakan  bahwa  telah  melakukan  Rekonsiliasi  Data  Barang  Milik  Daerah  (BMD)  pada lingkup internal Puskesmas Sayung II Kabupaten Demak dengan cara membandingkan data BMD  pada Laporan Barang Pengguna/Kuasa Pengguna yang disusun oleh Bendahara  Barang dengan Laporan Keuangan OPD  yang disusun oleh Pejabat Penatausahaan Keuangan/Bendaraha Pengeluaran untuk periode 3 Juli 2017, dengan hasil sebagai berikut:</t>
  </si>
  <si>
    <t>Demikian Berita Acara ini dibuat untuk bahan penyusunan Laporan BMD  Periode 3 Juli  2017, dan apabila di kemudian hari terdapat kekeliruan akan dilakukan perbaikan sebagaimana mestinya.</t>
  </si>
</sst>
</file>

<file path=xl/styles.xml><?xml version="1.0" encoding="utf-8"?>
<styleSheet xmlns="http://schemas.openxmlformats.org/spreadsheetml/2006/main">
  <numFmts count="14">
    <numFmt numFmtId="5" formatCode="&quot;Rp&quot;#,##0_);\(&quot;Rp&quot;#,##0\)"/>
    <numFmt numFmtId="41" formatCode="_(* #,##0_);_(* \(#,##0\);_(* &quot;-&quot;_);_(@_)"/>
    <numFmt numFmtId="43" formatCode="_(* #,##0.00_);_(* \(#,##0.00\);_(* &quot;-&quot;??_);_(@_)"/>
    <numFmt numFmtId="164" formatCode="_(* #,##0_);_(* \(#,##0\);_(* &quot;-&quot;??_);_(@_)"/>
    <numFmt numFmtId="165" formatCode="_-* #,##0.00_-;\-* #,##0.00_-;_-* &quot;-&quot;_-;_-@_-"/>
    <numFmt numFmtId="166" formatCode="_(* #,##0.00_);_(* \(#,##0.00\);_(* &quot;-&quot;_);_(@_)"/>
    <numFmt numFmtId="167" formatCode="_(* #.##0.00_);_(* \(#.##0.00\);_(* &quot;-&quot;??_);_(@_)"/>
    <numFmt numFmtId="168" formatCode="[$-421]dd\ mmmm\ yyyy;@"/>
    <numFmt numFmtId="169" formatCode="0_);\(0\)"/>
    <numFmt numFmtId="170" formatCode="_-* #,##0_-;\-* #,##0_-;_-* &quot;-&quot;_-;_-@_-"/>
    <numFmt numFmtId="171" formatCode="00"/>
    <numFmt numFmtId="172" formatCode="_(* #,##0.000_);_(* \(#,##0.000\);_(* &quot;-&quot;???_);_(@_)"/>
    <numFmt numFmtId="173" formatCode="[$€-2]\ #,##0.00_);[Red]\([$€-2]\ #,##0.00\)"/>
    <numFmt numFmtId="174" formatCode="#,##0;\(#,##0\)"/>
  </numFmts>
  <fonts count="67">
    <font>
      <sz val="11"/>
      <color theme="1"/>
      <name val="Calibri"/>
      <family val="2"/>
      <scheme val="minor"/>
    </font>
    <font>
      <sz val="11"/>
      <color theme="1"/>
      <name val="Calibri"/>
      <family val="2"/>
      <charset val="1"/>
      <scheme val="minor"/>
    </font>
    <font>
      <sz val="11"/>
      <color theme="1"/>
      <name val="Calibri"/>
      <family val="2"/>
      <charset val="1"/>
      <scheme val="minor"/>
    </font>
    <font>
      <b/>
      <sz val="14"/>
      <color theme="1"/>
      <name val="Calibri"/>
      <family val="2"/>
      <scheme val="minor"/>
    </font>
    <font>
      <sz val="11"/>
      <color indexed="8"/>
      <name val="Arial"/>
      <family val="2"/>
    </font>
    <font>
      <sz val="11"/>
      <color theme="1"/>
      <name val="Arial"/>
      <family val="2"/>
    </font>
    <font>
      <sz val="12"/>
      <color theme="1"/>
      <name val="Calibri"/>
      <family val="2"/>
      <scheme val="minor"/>
    </font>
    <font>
      <b/>
      <sz val="11"/>
      <color theme="1"/>
      <name val="Calibri"/>
      <family val="2"/>
      <scheme val="minor"/>
    </font>
    <font>
      <b/>
      <sz val="9"/>
      <color theme="1"/>
      <name val="Calibri"/>
      <family val="2"/>
      <scheme val="minor"/>
    </font>
    <font>
      <sz val="11"/>
      <color theme="1"/>
      <name val="Calibri"/>
      <family val="2"/>
      <scheme val="minor"/>
    </font>
    <font>
      <b/>
      <sz val="9"/>
      <color indexed="8"/>
      <name val="Arial"/>
      <family val="2"/>
    </font>
    <font>
      <sz val="10"/>
      <color indexed="8"/>
      <name val="Arial"/>
      <family val="2"/>
    </font>
    <font>
      <b/>
      <u/>
      <sz val="11"/>
      <color theme="1"/>
      <name val="Calibri"/>
      <family val="2"/>
      <scheme val="minor"/>
    </font>
    <font>
      <sz val="10"/>
      <name val="Arial"/>
      <family val="2"/>
    </font>
    <font>
      <sz val="11"/>
      <color indexed="8"/>
      <name val="Calibri"/>
      <family val="2"/>
    </font>
    <font>
      <sz val="11"/>
      <color theme="1"/>
      <name val="Calibri"/>
      <family val="2"/>
    </font>
    <font>
      <sz val="12"/>
      <color theme="1"/>
      <name val="Arial"/>
      <family val="2"/>
    </font>
    <font>
      <b/>
      <sz val="16"/>
      <color theme="1"/>
      <name val="Times New Roman"/>
      <family val="1"/>
    </font>
    <font>
      <b/>
      <sz val="14"/>
      <color theme="1"/>
      <name val="Times New Roman"/>
      <family val="1"/>
    </font>
    <font>
      <b/>
      <sz val="12"/>
      <color theme="1"/>
      <name val="Times New Roman"/>
      <family val="1"/>
    </font>
    <font>
      <sz val="10"/>
      <color theme="1"/>
      <name val="Arial"/>
      <family val="2"/>
    </font>
    <font>
      <b/>
      <sz val="15"/>
      <color theme="1"/>
      <name val="Arial Black"/>
      <family val="2"/>
    </font>
    <font>
      <b/>
      <sz val="16"/>
      <color theme="1"/>
      <name val="Arial"/>
      <family val="2"/>
    </font>
    <font>
      <b/>
      <sz val="17"/>
      <color theme="1"/>
      <name val="Times New Roman"/>
      <family val="1"/>
    </font>
    <font>
      <b/>
      <sz val="12"/>
      <color theme="1"/>
      <name val="Arial"/>
      <family val="2"/>
    </font>
    <font>
      <b/>
      <i/>
      <sz val="11"/>
      <color theme="1"/>
      <name val="Arial"/>
      <family val="2"/>
    </font>
    <font>
      <i/>
      <sz val="11"/>
      <color theme="1"/>
      <name val="Arial"/>
      <family val="2"/>
    </font>
    <font>
      <b/>
      <sz val="10"/>
      <color theme="1"/>
      <name val="Arial"/>
      <family val="2"/>
    </font>
    <font>
      <sz val="11"/>
      <color indexed="8"/>
      <name val="Calibri"/>
      <family val="2"/>
      <charset val="1"/>
    </font>
    <font>
      <sz val="11"/>
      <color theme="1"/>
      <name val="Calibri"/>
      <family val="2"/>
      <charset val="1"/>
    </font>
    <font>
      <sz val="11"/>
      <color theme="1"/>
      <name val="Times New Roman"/>
      <family val="1"/>
    </font>
    <font>
      <b/>
      <u/>
      <sz val="11"/>
      <color theme="1"/>
      <name val="Arial"/>
      <family val="2"/>
    </font>
    <font>
      <b/>
      <sz val="18"/>
      <color theme="1"/>
      <name val="Calibri"/>
      <family val="2"/>
    </font>
    <font>
      <b/>
      <u/>
      <sz val="12"/>
      <color theme="1"/>
      <name val="Arial"/>
      <family val="2"/>
    </font>
    <font>
      <sz val="9"/>
      <color theme="1"/>
      <name val="Arial"/>
      <family val="2"/>
    </font>
    <font>
      <b/>
      <sz val="9"/>
      <color theme="1"/>
      <name val="Arial"/>
      <family val="2"/>
    </font>
    <font>
      <i/>
      <sz val="10"/>
      <color theme="1"/>
      <name val="Arial"/>
      <family val="2"/>
    </font>
    <font>
      <b/>
      <sz val="12"/>
      <color theme="1"/>
      <name val="Calibri"/>
      <family val="2"/>
      <scheme val="minor"/>
    </font>
    <font>
      <u/>
      <sz val="12"/>
      <color theme="1"/>
      <name val="Arial"/>
      <family val="2"/>
    </font>
    <font>
      <b/>
      <sz val="14"/>
      <color theme="1"/>
      <name val="Arial"/>
      <family val="2"/>
    </font>
    <font>
      <sz val="9"/>
      <color theme="1"/>
      <name val="Calibri"/>
      <family val="2"/>
    </font>
    <font>
      <b/>
      <sz val="11"/>
      <color theme="1"/>
      <name val="Arial"/>
      <family val="2"/>
    </font>
    <font>
      <sz val="10"/>
      <color theme="1"/>
      <name val="Calibri"/>
      <family val="2"/>
      <scheme val="minor"/>
    </font>
    <font>
      <b/>
      <sz val="10"/>
      <color theme="1"/>
      <name val="Calibri"/>
      <family val="2"/>
      <scheme val="minor"/>
    </font>
    <font>
      <sz val="9"/>
      <color theme="1"/>
      <name val="Calibri"/>
      <family val="2"/>
      <scheme val="minor"/>
    </font>
    <font>
      <sz val="9"/>
      <name val="Arial"/>
      <family val="2"/>
    </font>
    <font>
      <sz val="7"/>
      <name val="Arial"/>
      <family val="2"/>
    </font>
    <font>
      <sz val="9"/>
      <name val="Calibri"/>
      <family val="2"/>
      <scheme val="minor"/>
    </font>
    <font>
      <b/>
      <sz val="9"/>
      <name val="Calibri"/>
      <family val="2"/>
      <scheme val="minor"/>
    </font>
    <font>
      <sz val="8"/>
      <color theme="1"/>
      <name val="Arial"/>
      <family val="2"/>
    </font>
    <font>
      <sz val="10"/>
      <color theme="1"/>
      <name val="Calibri"/>
      <family val="2"/>
    </font>
    <font>
      <sz val="9"/>
      <color theme="1"/>
      <name val="Calibri"/>
      <family val="2"/>
      <charset val="1"/>
    </font>
    <font>
      <u/>
      <sz val="9"/>
      <color theme="1"/>
      <name val="Arial"/>
      <family val="2"/>
    </font>
    <font>
      <u val="singleAccounting"/>
      <sz val="9"/>
      <color theme="1"/>
      <name val="Arial"/>
      <family val="2"/>
    </font>
    <font>
      <b/>
      <i/>
      <sz val="10"/>
      <color theme="1"/>
      <name val="Arial"/>
      <family val="2"/>
    </font>
    <font>
      <b/>
      <sz val="11"/>
      <color theme="1"/>
      <name val="Calibri"/>
      <family val="2"/>
    </font>
    <font>
      <u/>
      <sz val="11"/>
      <color theme="1"/>
      <name val="Arial"/>
      <family val="2"/>
    </font>
    <font>
      <sz val="9"/>
      <color indexed="8"/>
      <name val="Cambria"/>
      <family val="2"/>
      <charset val="1"/>
    </font>
    <font>
      <sz val="10"/>
      <name val="Arial"/>
      <family val="2"/>
      <charset val="134"/>
    </font>
    <font>
      <b/>
      <sz val="9"/>
      <color rgb="FF000000"/>
      <name val="Arial"/>
      <family val="2"/>
    </font>
    <font>
      <b/>
      <sz val="8"/>
      <color rgb="FF000000"/>
      <name val="Arial"/>
      <family val="2"/>
    </font>
    <font>
      <sz val="8"/>
      <color rgb="FF000000"/>
      <name val="Arial"/>
      <family val="2"/>
    </font>
    <font>
      <b/>
      <u/>
      <sz val="8"/>
      <color rgb="FF000000"/>
      <name val="Arial"/>
      <family val="2"/>
    </font>
    <font>
      <b/>
      <u/>
      <sz val="9"/>
      <color theme="1"/>
      <name val="Arial"/>
      <family val="2"/>
    </font>
    <font>
      <b/>
      <u/>
      <sz val="10"/>
      <color theme="1"/>
      <name val="Arial"/>
      <family val="2"/>
    </font>
    <font>
      <b/>
      <u val="singleAccounting"/>
      <sz val="9"/>
      <color theme="1"/>
      <name val="Arial"/>
      <family val="2"/>
    </font>
    <font>
      <b/>
      <i/>
      <u/>
      <sz val="11"/>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0000"/>
        <bgColor indexed="64"/>
      </patternFill>
    </fill>
  </fills>
  <borders count="6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ouble">
        <color indexed="64"/>
      </bottom>
      <diagonal/>
    </border>
    <border>
      <left/>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11">
    <xf numFmtId="0" fontId="0" fillId="0" borderId="0"/>
    <xf numFmtId="43" fontId="14" fillId="0" borderId="0" applyFont="0" applyFill="0" applyBorder="0" applyAlignment="0" applyProtection="0"/>
    <xf numFmtId="41" fontId="14"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13" fillId="0" borderId="0"/>
    <xf numFmtId="43" fontId="28" fillId="0" borderId="0" applyFont="0" applyFill="0" applyBorder="0" applyAlignment="0" applyProtection="0"/>
    <xf numFmtId="41" fontId="28" fillId="0" borderId="0" applyFont="0" applyFill="0" applyBorder="0" applyAlignment="0" applyProtection="0"/>
    <xf numFmtId="43" fontId="14" fillId="0" borderId="0" applyFont="0" applyFill="0" applyBorder="0" applyAlignment="0" applyProtection="0"/>
    <xf numFmtId="0" fontId="13" fillId="0" borderId="0"/>
    <xf numFmtId="0" fontId="13" fillId="0" borderId="0"/>
    <xf numFmtId="41" fontId="14" fillId="0" borderId="0" applyFont="0" applyFill="0" applyBorder="0" applyAlignment="0" applyProtection="0"/>
    <xf numFmtId="0" fontId="9" fillId="0" borderId="0"/>
    <xf numFmtId="0" fontId="13" fillId="0" borderId="0"/>
    <xf numFmtId="0" fontId="9" fillId="0" borderId="0"/>
    <xf numFmtId="41" fontId="14" fillId="0" borderId="0" applyFont="0" applyFill="0" applyBorder="0" applyAlignment="0" applyProtection="0"/>
    <xf numFmtId="41" fontId="9"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41" fontId="14"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4" fillId="0" borderId="0" applyFont="0" applyFill="0" applyBorder="0" applyAlignment="0" applyProtection="0"/>
    <xf numFmtId="41" fontId="13" fillId="0" borderId="0" applyFont="0" applyFill="0" applyBorder="0" applyAlignment="0" applyProtection="0"/>
    <xf numFmtId="41" fontId="14"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11" fillId="0" borderId="0" applyFont="0" applyFill="0" applyBorder="0" applyAlignment="0" applyProtection="0">
      <alignment vertical="top"/>
    </xf>
    <xf numFmtId="41" fontId="11" fillId="0" borderId="0" applyFont="0" applyFill="0" applyBorder="0" applyAlignment="0" applyProtection="0">
      <alignment vertical="top"/>
    </xf>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41" fontId="14"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0" fontId="13" fillId="0" borderId="0" applyFont="0" applyFill="0" applyBorder="0" applyAlignment="0" applyProtection="0"/>
    <xf numFmtId="173" fontId="13" fillId="0" borderId="0" applyFont="0" applyFill="0" applyBorder="0" applyAlignment="0" applyProtection="0"/>
    <xf numFmtId="41" fontId="28" fillId="0" borderId="0" applyFont="0" applyFill="0" applyBorder="0" applyAlignment="0" applyProtection="0"/>
    <xf numFmtId="41" fontId="14" fillId="0" borderId="0" applyFont="0" applyFill="0" applyBorder="0" applyAlignment="0" applyProtection="0"/>
    <xf numFmtId="41" fontId="9" fillId="0" borderId="0" applyFont="0" applyFill="0" applyBorder="0" applyAlignment="0" applyProtection="0"/>
    <xf numFmtId="41" fontId="57"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71" fontId="13" fillId="0" borderId="0" applyFont="0" applyFill="0" applyBorder="0" applyAlignment="0" applyProtection="0"/>
    <xf numFmtId="41" fontId="57" fillId="0" borderId="0" applyFont="0" applyFill="0" applyBorder="0" applyAlignment="0" applyProtection="0"/>
    <xf numFmtId="5" fontId="13" fillId="0" borderId="0" applyFont="0" applyFill="0" applyBorder="0" applyAlignment="0" applyProtection="0"/>
    <xf numFmtId="41" fontId="14" fillId="0" borderId="0" applyFont="0" applyFill="0" applyBorder="0" applyAlignment="0" applyProtection="0"/>
    <xf numFmtId="170" fontId="13" fillId="0" borderId="0" applyFont="0" applyFill="0" applyBorder="0" applyAlignment="0" applyProtection="0"/>
    <xf numFmtId="41" fontId="14" fillId="0" borderId="0" applyFont="0" applyFill="0" applyBorder="0" applyAlignment="0" applyProtection="0"/>
    <xf numFmtId="170" fontId="13" fillId="0" borderId="0" applyFont="0" applyFill="0" applyBorder="0" applyAlignment="0" applyProtection="0"/>
    <xf numFmtId="41" fontId="14" fillId="0" borderId="0" applyFont="0" applyFill="0" applyBorder="0" applyAlignment="0" applyProtection="0"/>
    <xf numFmtId="41" fontId="9"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0" fontId="13" fillId="0" borderId="0" applyFont="0" applyFill="0" applyBorder="0" applyAlignment="0" applyProtection="0"/>
    <xf numFmtId="171" fontId="13" fillId="0" borderId="0" applyFont="0" applyFill="0" applyBorder="0" applyAlignment="0" applyProtection="0"/>
    <xf numFmtId="173" fontId="13"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28" fillId="0" borderId="0" applyFont="0" applyFill="0" applyBorder="0" applyAlignment="0" applyProtection="0"/>
    <xf numFmtId="5" fontId="13" fillId="0" borderId="0" applyFont="0" applyFill="0" applyBorder="0" applyAlignment="0" applyProtection="0"/>
    <xf numFmtId="43" fontId="1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5"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28" fillId="0" borderId="0" applyFont="0" applyFill="0" applyBorder="0" applyAlignment="0" applyProtection="0"/>
    <xf numFmtId="43" fontId="1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4" fillId="0" borderId="0" applyFont="0" applyFill="0" applyBorder="0" applyAlignment="0" applyProtection="0"/>
    <xf numFmtId="43" fontId="9" fillId="0" borderId="0" applyFont="0" applyFill="0" applyBorder="0" applyAlignment="0" applyProtection="0"/>
    <xf numFmtId="174" fontId="13" fillId="0" borderId="0" applyFont="0" applyFill="0" applyBorder="0" applyAlignment="0" applyProtection="0"/>
    <xf numFmtId="0" fontId="58" fillId="0" borderId="0">
      <alignment vertical="center"/>
    </xf>
    <xf numFmtId="0" fontId="9" fillId="0" borderId="0"/>
    <xf numFmtId="0" fontId="1" fillId="0" borderId="0"/>
    <xf numFmtId="0" fontId="1" fillId="0" borderId="0"/>
    <xf numFmtId="0" fontId="1" fillId="0" borderId="0"/>
    <xf numFmtId="0" fontId="13" fillId="0" borderId="0"/>
    <xf numFmtId="0" fontId="9" fillId="0" borderId="0"/>
    <xf numFmtId="0" fontId="13" fillId="0" borderId="0"/>
    <xf numFmtId="0" fontId="9" fillId="0" borderId="0"/>
    <xf numFmtId="0" fontId="13" fillId="0" borderId="0"/>
    <xf numFmtId="0" fontId="13" fillId="0" borderId="0"/>
    <xf numFmtId="0" fontId="13" fillId="0" borderId="0"/>
    <xf numFmtId="0" fontId="9" fillId="0" borderId="0"/>
    <xf numFmtId="0" fontId="13" fillId="0" borderId="0"/>
    <xf numFmtId="0" fontId="13" fillId="0" borderId="0"/>
    <xf numFmtId="0" fontId="13" fillId="0" borderId="0"/>
    <xf numFmtId="0" fontId="1" fillId="0" borderId="0"/>
    <xf numFmtId="0" fontId="1" fillId="0" borderId="0"/>
    <xf numFmtId="0" fontId="1" fillId="0" borderId="0"/>
    <xf numFmtId="0" fontId="1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lignment vertical="center"/>
    </xf>
    <xf numFmtId="0" fontId="13" fillId="0" borderId="0"/>
    <xf numFmtId="0" fontId="9" fillId="0" borderId="0"/>
    <xf numFmtId="0" fontId="9" fillId="0" borderId="0"/>
    <xf numFmtId="0" fontId="9" fillId="0" borderId="0"/>
    <xf numFmtId="0" fontId="13" fillId="0" borderId="0"/>
    <xf numFmtId="0" fontId="13" fillId="0" borderId="0"/>
    <xf numFmtId="0" fontId="13" fillId="0" borderId="0"/>
    <xf numFmtId="0" fontId="9" fillId="0" borderId="0"/>
    <xf numFmtId="0" fontId="9" fillId="0" borderId="0"/>
    <xf numFmtId="0" fontId="9" fillId="0" borderId="0"/>
    <xf numFmtId="0" fontId="9" fillId="0" borderId="0"/>
    <xf numFmtId="0" fontId="14"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9" fillId="0" borderId="0"/>
    <xf numFmtId="0" fontId="13" fillId="0" borderId="0"/>
    <xf numFmtId="0" fontId="9" fillId="0" borderId="0"/>
    <xf numFmtId="0" fontId="13" fillId="0" borderId="0"/>
    <xf numFmtId="0" fontId="13" fillId="0" borderId="0"/>
    <xf numFmtId="0" fontId="13" fillId="0" borderId="0"/>
    <xf numFmtId="0" fontId="59" fillId="0" borderId="0">
      <alignment horizontal="center" vertical="center"/>
    </xf>
    <xf numFmtId="0" fontId="60" fillId="0" borderId="0">
      <alignment horizontal="left" vertical="center"/>
    </xf>
    <xf numFmtId="0" fontId="60" fillId="0" borderId="0">
      <alignment horizontal="center" vertical="center"/>
    </xf>
    <xf numFmtId="0" fontId="61" fillId="0" borderId="0">
      <alignment horizontal="center" vertical="top"/>
    </xf>
    <xf numFmtId="0" fontId="61" fillId="0" borderId="0">
      <alignment horizontal="left" vertical="top"/>
    </xf>
    <xf numFmtId="0" fontId="61" fillId="0" borderId="0">
      <alignment horizontal="right" vertical="top"/>
    </xf>
    <xf numFmtId="0" fontId="61" fillId="0" borderId="0">
      <alignment horizontal="right" vertical="top"/>
    </xf>
    <xf numFmtId="0" fontId="60" fillId="0" borderId="0">
      <alignment horizontal="center" vertical="top"/>
    </xf>
    <xf numFmtId="0" fontId="62" fillId="0" borderId="0">
      <alignment horizontal="center" vertical="top"/>
    </xf>
  </cellStyleXfs>
  <cellXfs count="1003">
    <xf numFmtId="0" fontId="0" fillId="0" borderId="0" xfId="0"/>
    <xf numFmtId="0" fontId="3" fillId="0" borderId="0" xfId="3" applyFont="1" applyAlignment="1" applyProtection="1">
      <protection locked="0"/>
    </xf>
    <xf numFmtId="0" fontId="2" fillId="0" borderId="0" xfId="3" applyProtection="1">
      <protection locked="0"/>
    </xf>
    <xf numFmtId="0" fontId="4" fillId="0" borderId="0" xfId="3" applyFont="1" applyBorder="1" applyAlignment="1"/>
    <xf numFmtId="0" fontId="2" fillId="0" borderId="0" xfId="3"/>
    <xf numFmtId="0" fontId="5" fillId="0" borderId="0" xfId="3" applyFont="1" applyBorder="1" applyAlignment="1">
      <alignment horizontal="left"/>
    </xf>
    <xf numFmtId="0" fontId="6" fillId="0" borderId="0" xfId="3" applyFont="1" applyAlignment="1" applyProtection="1">
      <alignment vertical="center"/>
      <protection locked="0"/>
    </xf>
    <xf numFmtId="0" fontId="6" fillId="0" borderId="0" xfId="3" applyFont="1" applyAlignment="1">
      <alignment vertical="center"/>
    </xf>
    <xf numFmtId="0" fontId="3" fillId="0" borderId="1" xfId="3" applyFont="1" applyBorder="1" applyAlignment="1" applyProtection="1">
      <protection locked="0"/>
    </xf>
    <xf numFmtId="0" fontId="2" fillId="0" borderId="0" xfId="3" applyAlignment="1" applyProtection="1">
      <protection locked="0"/>
    </xf>
    <xf numFmtId="0" fontId="6" fillId="2" borderId="2" xfId="3" applyFont="1" applyFill="1" applyBorder="1" applyAlignment="1" applyProtection="1">
      <alignment horizontal="center" vertical="center"/>
      <protection locked="0"/>
    </xf>
    <xf numFmtId="0" fontId="6" fillId="2" borderId="3" xfId="3" applyFont="1" applyFill="1" applyBorder="1" applyAlignment="1" applyProtection="1">
      <alignment vertical="center"/>
      <protection locked="0"/>
    </xf>
    <xf numFmtId="0" fontId="2" fillId="2" borderId="3" xfId="3" applyFill="1" applyBorder="1" applyAlignment="1" applyProtection="1">
      <alignment vertical="center"/>
      <protection locked="0"/>
    </xf>
    <xf numFmtId="0" fontId="2" fillId="2" borderId="4" xfId="3" applyFill="1" applyBorder="1" applyAlignment="1" applyProtection="1">
      <alignment vertical="center"/>
      <protection locked="0"/>
    </xf>
    <xf numFmtId="0" fontId="2" fillId="0" borderId="0" xfId="3" applyAlignment="1">
      <alignment vertical="center"/>
    </xf>
    <xf numFmtId="0" fontId="7" fillId="3" borderId="4" xfId="3" applyFont="1" applyFill="1" applyBorder="1" applyAlignment="1">
      <alignment horizontal="center" vertical="center" wrapText="1"/>
    </xf>
    <xf numFmtId="43" fontId="8" fillId="3" borderId="8" xfId="4" applyFont="1" applyFill="1" applyBorder="1" applyAlignment="1" applyProtection="1">
      <alignment horizontal="center" vertical="center" wrapText="1" shrinkToFit="1"/>
      <protection locked="0"/>
    </xf>
    <xf numFmtId="0" fontId="7" fillId="3" borderId="20" xfId="3" applyFont="1" applyFill="1" applyBorder="1" applyAlignment="1">
      <alignment horizontal="center" vertical="center" wrapText="1"/>
    </xf>
    <xf numFmtId="0" fontId="7" fillId="3" borderId="8" xfId="3" applyFont="1" applyFill="1" applyBorder="1" applyAlignment="1">
      <alignment horizontal="center" vertical="center" wrapText="1"/>
    </xf>
    <xf numFmtId="0" fontId="7" fillId="3" borderId="2" xfId="3" applyFont="1" applyFill="1" applyBorder="1" applyAlignment="1">
      <alignment horizontal="center" vertical="center" wrapText="1"/>
    </xf>
    <xf numFmtId="0" fontId="7" fillId="3" borderId="7" xfId="3" applyFont="1" applyFill="1" applyBorder="1" applyAlignment="1">
      <alignment horizontal="center" vertical="center" wrapText="1"/>
    </xf>
    <xf numFmtId="0" fontId="7" fillId="3" borderId="9" xfId="3" applyFont="1" applyFill="1" applyBorder="1" applyAlignment="1">
      <alignment horizontal="center" vertical="center" wrapText="1"/>
    </xf>
    <xf numFmtId="0" fontId="2" fillId="0" borderId="8" xfId="3" applyBorder="1" applyAlignment="1">
      <alignment horizontal="center" vertical="top" wrapText="1"/>
    </xf>
    <xf numFmtId="0" fontId="2" fillId="0" borderId="2" xfId="3" applyBorder="1" applyAlignment="1">
      <alignment horizontal="center" vertical="top" wrapText="1"/>
    </xf>
    <xf numFmtId="0" fontId="2" fillId="0" borderId="7" xfId="3" applyBorder="1" applyAlignment="1" applyProtection="1">
      <alignment horizontal="center" vertical="top" wrapText="1"/>
    </xf>
    <xf numFmtId="0" fontId="2" fillId="0" borderId="9" xfId="3" applyBorder="1" applyAlignment="1" applyProtection="1">
      <alignment horizontal="center" vertical="top" wrapText="1"/>
    </xf>
    <xf numFmtId="0" fontId="2" fillId="0" borderId="7" xfId="3" applyBorder="1" applyAlignment="1">
      <alignment horizontal="center" vertical="top" wrapText="1"/>
    </xf>
    <xf numFmtId="0" fontId="2" fillId="0" borderId="4" xfId="3" applyBorder="1" applyAlignment="1" applyProtection="1">
      <alignment horizontal="center" vertical="top" wrapText="1"/>
      <protection locked="0"/>
    </xf>
    <xf numFmtId="0" fontId="2" fillId="0" borderId="9" xfId="3" applyBorder="1" applyAlignment="1">
      <alignment horizontal="center" vertical="top" wrapText="1"/>
    </xf>
    <xf numFmtId="0" fontId="2" fillId="0" borderId="4" xfId="3" applyBorder="1" applyAlignment="1" applyProtection="1">
      <alignment horizontal="center" vertical="top" wrapText="1"/>
    </xf>
    <xf numFmtId="0" fontId="2" fillId="0" borderId="8" xfId="3" applyBorder="1" applyAlignment="1" applyProtection="1">
      <alignment horizontal="center" vertical="top" wrapText="1"/>
    </xf>
    <xf numFmtId="0" fontId="7" fillId="2" borderId="8" xfId="3" applyFont="1" applyFill="1" applyBorder="1" applyAlignment="1" applyProtection="1">
      <alignment horizontal="center" vertical="center"/>
      <protection locked="0"/>
    </xf>
    <xf numFmtId="0" fontId="7" fillId="2" borderId="2" xfId="3" applyFont="1" applyFill="1" applyBorder="1" applyProtection="1">
      <protection locked="0"/>
    </xf>
    <xf numFmtId="43" fontId="7" fillId="2" borderId="7" xfId="4" applyFont="1" applyFill="1" applyBorder="1" applyAlignment="1" applyProtection="1">
      <alignment horizontal="left" shrinkToFit="1"/>
      <protection locked="0"/>
    </xf>
    <xf numFmtId="43" fontId="7" fillId="2" borderId="8" xfId="4" applyFont="1" applyFill="1" applyBorder="1" applyAlignment="1" applyProtection="1">
      <alignment shrinkToFit="1"/>
      <protection locked="0"/>
    </xf>
    <xf numFmtId="43" fontId="7" fillId="2" borderId="8" xfId="4" applyFont="1" applyFill="1" applyBorder="1" applyAlignment="1" applyProtection="1">
      <alignment shrinkToFit="1"/>
    </xf>
    <xf numFmtId="43" fontId="7" fillId="2" borderId="7" xfId="4" applyFont="1" applyFill="1" applyBorder="1" applyAlignment="1" applyProtection="1">
      <alignment shrinkToFit="1"/>
      <protection locked="0"/>
    </xf>
    <xf numFmtId="43" fontId="7" fillId="2" borderId="4" xfId="4" applyFont="1" applyFill="1" applyBorder="1" applyAlignment="1" applyProtection="1">
      <alignment shrinkToFit="1"/>
      <protection locked="0"/>
    </xf>
    <xf numFmtId="43" fontId="7" fillId="2" borderId="9" xfId="4" applyFont="1" applyFill="1" applyBorder="1" applyAlignment="1" applyProtection="1">
      <alignment shrinkToFit="1"/>
      <protection locked="0"/>
    </xf>
    <xf numFmtId="43" fontId="7" fillId="2" borderId="4" xfId="4" applyFont="1" applyFill="1" applyBorder="1" applyAlignment="1" applyProtection="1">
      <alignment shrinkToFit="1"/>
    </xf>
    <xf numFmtId="0" fontId="2" fillId="0" borderId="8" xfId="3" applyBorder="1"/>
    <xf numFmtId="0" fontId="2" fillId="0" borderId="2" xfId="3" applyBorder="1"/>
    <xf numFmtId="43" fontId="9" fillId="0" borderId="7" xfId="4" applyFont="1" applyBorder="1" applyAlignment="1" applyProtection="1">
      <alignment shrinkToFit="1"/>
    </xf>
    <xf numFmtId="43" fontId="9" fillId="0" borderId="8" xfId="4" applyFont="1" applyBorder="1" applyAlignment="1">
      <alignment shrinkToFit="1"/>
    </xf>
    <xf numFmtId="43" fontId="9" fillId="0" borderId="9" xfId="4" applyFont="1" applyBorder="1" applyAlignment="1" applyProtection="1">
      <alignment shrinkToFit="1"/>
    </xf>
    <xf numFmtId="43" fontId="9" fillId="0" borderId="7" xfId="4" applyFont="1" applyBorder="1" applyAlignment="1">
      <alignment shrinkToFit="1"/>
    </xf>
    <xf numFmtId="43" fontId="9" fillId="0" borderId="4" xfId="4" applyFont="1" applyBorder="1" applyAlignment="1" applyProtection="1">
      <alignment shrinkToFit="1"/>
      <protection locked="0"/>
    </xf>
    <xf numFmtId="43" fontId="9" fillId="0" borderId="9" xfId="4" applyFont="1" applyBorder="1" applyAlignment="1">
      <alignment shrinkToFit="1"/>
    </xf>
    <xf numFmtId="43" fontId="9" fillId="0" borderId="4" xfId="4" applyFont="1" applyBorder="1" applyAlignment="1" applyProtection="1">
      <alignment shrinkToFit="1"/>
    </xf>
    <xf numFmtId="43" fontId="9" fillId="0" borderId="8" xfId="4" applyFont="1" applyBorder="1" applyAlignment="1" applyProtection="1">
      <alignment shrinkToFit="1"/>
    </xf>
    <xf numFmtId="0" fontId="7" fillId="2" borderId="8" xfId="3" applyFont="1" applyFill="1" applyBorder="1" applyAlignment="1">
      <alignment horizontal="center" vertical="center"/>
    </xf>
    <xf numFmtId="0" fontId="2" fillId="2" borderId="2" xfId="3" applyFill="1" applyBorder="1"/>
    <xf numFmtId="43" fontId="7" fillId="2" borderId="7" xfId="4" applyFont="1" applyFill="1" applyBorder="1" applyAlignment="1" applyProtection="1">
      <alignment shrinkToFit="1"/>
    </xf>
    <xf numFmtId="43" fontId="7" fillId="2" borderId="8" xfId="4" applyFont="1" applyFill="1" applyBorder="1" applyAlignment="1">
      <alignment shrinkToFit="1"/>
    </xf>
    <xf numFmtId="43" fontId="7" fillId="2" borderId="7" xfId="4" applyFont="1" applyFill="1" applyBorder="1" applyAlignment="1">
      <alignment shrinkToFit="1"/>
    </xf>
    <xf numFmtId="43" fontId="7" fillId="2" borderId="9" xfId="4" applyFont="1" applyFill="1" applyBorder="1" applyAlignment="1">
      <alignment shrinkToFit="1"/>
    </xf>
    <xf numFmtId="0" fontId="2" fillId="0" borderId="2" xfId="3" applyBorder="1" applyAlignment="1">
      <alignment shrinkToFit="1"/>
    </xf>
    <xf numFmtId="43" fontId="9" fillId="0" borderId="7" xfId="4" applyFont="1" applyBorder="1" applyAlignment="1" applyProtection="1">
      <alignment shrinkToFit="1"/>
      <protection locked="0"/>
    </xf>
    <xf numFmtId="43" fontId="9" fillId="0" borderId="8" xfId="4" applyFont="1" applyBorder="1" applyAlignment="1" applyProtection="1">
      <alignment shrinkToFit="1"/>
      <protection locked="0"/>
    </xf>
    <xf numFmtId="43" fontId="9" fillId="0" borderId="9" xfId="4" applyFont="1" applyBorder="1" applyAlignment="1" applyProtection="1">
      <alignment shrinkToFit="1"/>
      <protection locked="0"/>
    </xf>
    <xf numFmtId="43" fontId="9" fillId="0" borderId="8" xfId="4" applyFont="1" applyFill="1" applyBorder="1" applyAlignment="1" applyProtection="1">
      <alignment shrinkToFit="1"/>
      <protection locked="0"/>
    </xf>
    <xf numFmtId="0" fontId="7" fillId="2" borderId="2" xfId="3" applyFont="1" applyFill="1" applyBorder="1"/>
    <xf numFmtId="43" fontId="7" fillId="2" borderId="9" xfId="4" applyFont="1" applyFill="1" applyBorder="1" applyAlignment="1" applyProtection="1">
      <alignment shrinkToFit="1"/>
    </xf>
    <xf numFmtId="0" fontId="2" fillId="3" borderId="0" xfId="3" applyFill="1"/>
    <xf numFmtId="0" fontId="10" fillId="0" borderId="0" xfId="3" applyFont="1" applyAlignment="1">
      <alignment vertical="center"/>
    </xf>
    <xf numFmtId="0" fontId="11" fillId="0" borderId="0" xfId="3" applyFont="1" applyAlignment="1" applyProtection="1">
      <alignment vertical="top" wrapText="1"/>
      <protection locked="0"/>
    </xf>
    <xf numFmtId="0" fontId="11" fillId="0" borderId="0" xfId="3" applyFont="1" applyAlignment="1" applyProtection="1">
      <alignment vertical="center"/>
      <protection locked="0"/>
    </xf>
    <xf numFmtId="0" fontId="11" fillId="0" borderId="0" xfId="3" applyFont="1" applyAlignment="1">
      <alignment vertical="top" wrapText="1"/>
    </xf>
    <xf numFmtId="43" fontId="7" fillId="2" borderId="10" xfId="4" applyFont="1" applyFill="1" applyBorder="1" applyAlignment="1">
      <alignment vertical="center" shrinkToFit="1"/>
    </xf>
    <xf numFmtId="43" fontId="7" fillId="2" borderId="8" xfId="4" applyFont="1" applyFill="1" applyBorder="1" applyAlignment="1">
      <alignment vertical="center" shrinkToFit="1"/>
    </xf>
    <xf numFmtId="43" fontId="7" fillId="2" borderId="4" xfId="4" applyFont="1" applyFill="1" applyBorder="1" applyAlignment="1">
      <alignment vertical="center" shrinkToFit="1"/>
    </xf>
    <xf numFmtId="43" fontId="7" fillId="2" borderId="9" xfId="4" applyFont="1" applyFill="1" applyBorder="1" applyAlignment="1">
      <alignment vertical="center" shrinkToFit="1"/>
    </xf>
    <xf numFmtId="43" fontId="7" fillId="2" borderId="7" xfId="4" applyFont="1" applyFill="1" applyBorder="1" applyAlignment="1">
      <alignment vertical="center" shrinkToFit="1"/>
    </xf>
    <xf numFmtId="43" fontId="7" fillId="2" borderId="11" xfId="4" applyFont="1" applyFill="1" applyBorder="1" applyAlignment="1">
      <alignment vertical="center" shrinkToFit="1"/>
    </xf>
    <xf numFmtId="0" fontId="12" fillId="0" borderId="0" xfId="3" applyFont="1" applyAlignment="1" applyProtection="1">
      <protection locked="0"/>
    </xf>
    <xf numFmtId="43" fontId="2" fillId="0" borderId="0" xfId="3" applyNumberFormat="1" applyAlignment="1" applyProtection="1">
      <protection locked="0"/>
    </xf>
    <xf numFmtId="0" fontId="13" fillId="0" borderId="0" xfId="3" applyFont="1" applyAlignment="1" applyProtection="1">
      <protection locked="0"/>
    </xf>
    <xf numFmtId="0" fontId="2" fillId="0" borderId="0" xfId="3" applyAlignment="1" applyProtection="1">
      <alignment horizontal="center"/>
      <protection locked="0"/>
    </xf>
    <xf numFmtId="41" fontId="9" fillId="0" borderId="0" xfId="2" applyFont="1" applyProtection="1">
      <protection locked="0"/>
    </xf>
    <xf numFmtId="0" fontId="1" fillId="0" borderId="0" xfId="5" applyFont="1" applyFill="1"/>
    <xf numFmtId="0" fontId="1" fillId="0" borderId="0" xfId="5" applyFont="1" applyFill="1" applyAlignment="1">
      <alignment horizontal="center"/>
    </xf>
    <xf numFmtId="0" fontId="16" fillId="0" borderId="0" xfId="5" applyFont="1" applyFill="1" applyBorder="1" applyAlignment="1">
      <alignment horizontal="center"/>
    </xf>
    <xf numFmtId="0" fontId="17" fillId="0" borderId="0" xfId="5" applyFont="1" applyFill="1" applyAlignment="1"/>
    <xf numFmtId="0" fontId="19" fillId="0" borderId="0" xfId="5" applyFont="1" applyFill="1" applyAlignment="1"/>
    <xf numFmtId="0" fontId="16" fillId="0" borderId="0" xfId="5" applyFont="1" applyFill="1"/>
    <xf numFmtId="0" fontId="20" fillId="0" borderId="0" xfId="5" applyFont="1" applyFill="1"/>
    <xf numFmtId="0" fontId="22" fillId="0" borderId="0" xfId="5" applyFont="1" applyFill="1" applyBorder="1" applyAlignment="1">
      <alignment horizontal="center"/>
    </xf>
    <xf numFmtId="0" fontId="20" fillId="0" borderId="0" xfId="5" applyFont="1" applyFill="1" applyBorder="1" applyAlignment="1">
      <alignment horizontal="center"/>
    </xf>
    <xf numFmtId="0" fontId="16" fillId="0" borderId="0" xfId="5" applyFont="1" applyFill="1" applyAlignment="1"/>
    <xf numFmtId="20" fontId="16" fillId="0" borderId="0" xfId="5" applyNumberFormat="1" applyFont="1" applyFill="1"/>
    <xf numFmtId="0" fontId="1" fillId="0" borderId="0" xfId="5" applyFont="1" applyFill="1" applyAlignment="1">
      <alignment vertical="center"/>
    </xf>
    <xf numFmtId="0" fontId="0" fillId="0" borderId="0" xfId="0" applyFont="1" applyFill="1" applyAlignment="1"/>
    <xf numFmtId="0" fontId="1" fillId="0" borderId="0" xfId="5" applyFont="1" applyFill="1" applyAlignment="1"/>
    <xf numFmtId="0" fontId="24" fillId="0" borderId="0" xfId="5" applyFont="1" applyFill="1" applyAlignment="1"/>
    <xf numFmtId="0" fontId="24" fillId="0" borderId="0" xfId="0" applyFont="1" applyFill="1" applyAlignment="1" applyProtection="1">
      <alignment horizontal="center"/>
      <protection locked="0"/>
    </xf>
    <xf numFmtId="0" fontId="24" fillId="0" borderId="0" xfId="5" applyFont="1" applyFill="1" applyAlignment="1">
      <alignment horizontal="center"/>
    </xf>
    <xf numFmtId="0" fontId="1" fillId="0" borderId="0" xfId="5" applyFont="1" applyFill="1" applyProtection="1">
      <protection locked="0"/>
    </xf>
    <xf numFmtId="0" fontId="1" fillId="0" borderId="0" xfId="5" applyFont="1" applyFill="1" applyAlignment="1" applyProtection="1">
      <alignment horizontal="center"/>
      <protection locked="0"/>
    </xf>
    <xf numFmtId="0" fontId="1" fillId="0" borderId="0" xfId="5" applyFont="1" applyFill="1" applyAlignment="1" applyProtection="1">
      <protection locked="0"/>
    </xf>
    <xf numFmtId="0" fontId="5" fillId="0" borderId="0" xfId="5" applyFont="1" applyFill="1" applyProtection="1">
      <protection locked="0"/>
    </xf>
    <xf numFmtId="0" fontId="5" fillId="0" borderId="0" xfId="5" applyFont="1" applyFill="1" applyAlignment="1" applyProtection="1">
      <alignment horizontal="center"/>
      <protection locked="0"/>
    </xf>
    <xf numFmtId="0" fontId="25" fillId="0" borderId="0" xfId="0" applyFont="1" applyFill="1" applyProtection="1">
      <protection locked="0"/>
    </xf>
    <xf numFmtId="0" fontId="26" fillId="0" borderId="0" xfId="0" applyFont="1" applyFill="1" applyProtection="1">
      <protection locked="0"/>
    </xf>
    <xf numFmtId="0" fontId="25" fillId="0" borderId="0" xfId="6" applyFont="1" applyFill="1" applyBorder="1"/>
    <xf numFmtId="0" fontId="5" fillId="0" borderId="0" xfId="6" applyFont="1" applyFill="1" applyBorder="1" applyAlignment="1">
      <alignment horizontal="left"/>
    </xf>
    <xf numFmtId="0" fontId="5" fillId="0" borderId="0" xfId="5" applyFont="1" applyFill="1"/>
    <xf numFmtId="0" fontId="5" fillId="0" borderId="0" xfId="5" applyFont="1" applyFill="1" applyAlignment="1">
      <alignment horizontal="center"/>
    </xf>
    <xf numFmtId="0" fontId="27" fillId="0" borderId="8" xfId="5" applyFont="1" applyFill="1" applyBorder="1" applyAlignment="1">
      <alignment horizontal="center"/>
    </xf>
    <xf numFmtId="0" fontId="20" fillId="0" borderId="8" xfId="5" quotePrefix="1" applyFont="1" applyFill="1" applyBorder="1" applyAlignment="1">
      <alignment horizontal="center"/>
    </xf>
    <xf numFmtId="0" fontId="27" fillId="0" borderId="8" xfId="5" applyFont="1" applyFill="1" applyBorder="1" applyAlignment="1">
      <alignment horizontal="center" vertical="center"/>
    </xf>
    <xf numFmtId="43" fontId="27" fillId="0" borderId="8" xfId="7" applyFont="1" applyFill="1" applyBorder="1" applyAlignment="1">
      <alignment vertical="center"/>
    </xf>
    <xf numFmtId="0" fontId="20" fillId="0" borderId="8" xfId="5" applyFont="1" applyFill="1" applyBorder="1" applyAlignment="1">
      <alignment horizontal="center"/>
    </xf>
    <xf numFmtId="43" fontId="20" fillId="0" borderId="8" xfId="7" applyFont="1" applyFill="1" applyBorder="1" applyProtection="1">
      <protection locked="0"/>
    </xf>
    <xf numFmtId="43" fontId="29" fillId="0" borderId="0" xfId="7" applyFont="1" applyFill="1"/>
    <xf numFmtId="0" fontId="1" fillId="0" borderId="0" xfId="5" applyFont="1" applyFill="1" applyAlignment="1">
      <alignment horizontal="justify"/>
    </xf>
    <xf numFmtId="43" fontId="27" fillId="0" borderId="8" xfId="1" applyFont="1" applyFill="1" applyBorder="1" applyAlignment="1">
      <alignment vertical="center"/>
    </xf>
    <xf numFmtId="0" fontId="20" fillId="0" borderId="8" xfId="5" applyFont="1" applyFill="1" applyBorder="1" applyAlignment="1">
      <alignment horizontal="center" vertical="center"/>
    </xf>
    <xf numFmtId="43" fontId="20" fillId="0" borderId="8" xfId="1" applyFont="1" applyFill="1" applyBorder="1" applyAlignment="1">
      <alignment vertical="center"/>
    </xf>
    <xf numFmtId="43" fontId="20" fillId="0" borderId="8" xfId="1" applyFont="1" applyFill="1" applyBorder="1" applyAlignment="1" applyProtection="1">
      <alignment vertical="center"/>
      <protection locked="0"/>
    </xf>
    <xf numFmtId="41" fontId="1" fillId="0" borderId="8" xfId="2" applyFont="1" applyFill="1" applyBorder="1"/>
    <xf numFmtId="0" fontId="27" fillId="0" borderId="2" xfId="5" applyFont="1" applyFill="1" applyBorder="1" applyAlignment="1">
      <alignment horizontal="left"/>
    </xf>
    <xf numFmtId="0" fontId="27" fillId="0" borderId="4" xfId="5" applyFont="1" applyFill="1" applyBorder="1" applyAlignment="1">
      <alignment horizontal="left"/>
    </xf>
    <xf numFmtId="43" fontId="27" fillId="0" borderId="8" xfId="7" applyFont="1" applyFill="1" applyBorder="1"/>
    <xf numFmtId="41" fontId="27" fillId="0" borderId="8" xfId="8" applyFont="1" applyFill="1" applyBorder="1"/>
    <xf numFmtId="166" fontId="20" fillId="0" borderId="8" xfId="8" applyNumberFormat="1" applyFont="1" applyFill="1" applyBorder="1"/>
    <xf numFmtId="41" fontId="5" fillId="0" borderId="0" xfId="2" applyFont="1" applyFill="1"/>
    <xf numFmtId="43" fontId="5" fillId="0" borderId="0" xfId="5" applyNumberFormat="1" applyFont="1" applyFill="1"/>
    <xf numFmtId="0" fontId="26" fillId="0" borderId="0" xfId="5" applyFont="1" applyFill="1"/>
    <xf numFmtId="0" fontId="5" fillId="0" borderId="0" xfId="5" applyFont="1" applyFill="1" applyAlignment="1">
      <alignment horizontal="left"/>
    </xf>
    <xf numFmtId="166" fontId="5" fillId="0" borderId="0" xfId="2" applyNumberFormat="1" applyFont="1" applyFill="1"/>
    <xf numFmtId="0" fontId="30" fillId="0" borderId="0" xfId="0" applyFont="1" applyFill="1" applyAlignment="1" applyProtection="1">
      <alignment horizontal="left" indent="8"/>
      <protection locked="0"/>
    </xf>
    <xf numFmtId="0" fontId="30" fillId="0" borderId="0" xfId="0" applyFont="1" applyFill="1" applyProtection="1">
      <protection locked="0"/>
    </xf>
    <xf numFmtId="0" fontId="30" fillId="0" borderId="0" xfId="0" applyFont="1" applyFill="1" applyAlignment="1" applyProtection="1">
      <alignment horizontal="left" indent="12"/>
      <protection locked="0"/>
    </xf>
    <xf numFmtId="0" fontId="29" fillId="0" borderId="0" xfId="5" applyFont="1" applyFill="1"/>
    <xf numFmtId="0" fontId="31" fillId="0" borderId="0" xfId="5" applyFont="1" applyFill="1" applyProtection="1">
      <protection locked="0"/>
    </xf>
    <xf numFmtId="0" fontId="5" fillId="0" borderId="0" xfId="0" applyFont="1" applyFill="1" applyProtection="1">
      <protection locked="0"/>
    </xf>
    <xf numFmtId="0" fontId="31" fillId="0" borderId="0" xfId="5" applyFont="1" applyFill="1" applyAlignment="1" applyProtection="1">
      <protection locked="0"/>
    </xf>
    <xf numFmtId="0" fontId="5" fillId="0" borderId="0" xfId="5" applyFont="1" applyFill="1" applyAlignment="1" applyProtection="1">
      <protection locked="0"/>
    </xf>
    <xf numFmtId="0" fontId="1" fillId="0" borderId="29" xfId="5" applyFont="1" applyFill="1" applyBorder="1"/>
    <xf numFmtId="0" fontId="1" fillId="0" borderId="29" xfId="5" applyFont="1" applyFill="1" applyBorder="1" applyAlignment="1">
      <alignment horizontal="center"/>
    </xf>
    <xf numFmtId="0" fontId="33" fillId="0" borderId="0" xfId="5" applyFont="1" applyFill="1" applyAlignment="1" applyProtection="1">
      <protection locked="0"/>
    </xf>
    <xf numFmtId="0" fontId="24" fillId="0" borderId="0" xfId="5" applyFont="1" applyFill="1" applyAlignment="1" applyProtection="1">
      <alignment horizontal="center"/>
      <protection locked="0"/>
    </xf>
    <xf numFmtId="166" fontId="20" fillId="0" borderId="8" xfId="2" quotePrefix="1" applyNumberFormat="1" applyFont="1" applyFill="1" applyBorder="1" applyAlignment="1">
      <alignment horizontal="center"/>
    </xf>
    <xf numFmtId="166" fontId="27" fillId="0" borderId="8" xfId="2" applyNumberFormat="1" applyFont="1" applyFill="1" applyBorder="1" applyAlignment="1">
      <alignment vertical="center"/>
    </xf>
    <xf numFmtId="166" fontId="20" fillId="0" borderId="8" xfId="2" applyNumberFormat="1" applyFont="1" applyFill="1" applyBorder="1" applyProtection="1">
      <protection locked="0"/>
    </xf>
    <xf numFmtId="2" fontId="1" fillId="0" borderId="0" xfId="5" applyNumberFormat="1" applyFont="1" applyFill="1"/>
    <xf numFmtId="43" fontId="20" fillId="0" borderId="8" xfId="1" applyFont="1" applyFill="1" applyBorder="1" applyProtection="1">
      <protection locked="0"/>
    </xf>
    <xf numFmtId="166" fontId="20" fillId="0" borderId="8" xfId="2" applyNumberFormat="1" applyFont="1" applyFill="1" applyBorder="1" applyAlignment="1">
      <alignment vertical="center"/>
    </xf>
    <xf numFmtId="41" fontId="27" fillId="0" borderId="8" xfId="8" applyFont="1" applyFill="1" applyBorder="1" applyAlignment="1">
      <alignment vertical="center"/>
    </xf>
    <xf numFmtId="166" fontId="20" fillId="0" borderId="8" xfId="2" applyNumberFormat="1" applyFont="1" applyFill="1" applyBorder="1"/>
    <xf numFmtId="167" fontId="5" fillId="0" borderId="0" xfId="5" applyNumberFormat="1" applyFont="1" applyFill="1" applyProtection="1">
      <protection locked="0"/>
    </xf>
    <xf numFmtId="0" fontId="5" fillId="0" borderId="0" xfId="5" applyFont="1" applyFill="1" applyAlignment="1" applyProtection="1">
      <alignment horizontal="left" indent="8"/>
      <protection locked="0"/>
    </xf>
    <xf numFmtId="0" fontId="5" fillId="0" borderId="0" xfId="0" applyFont="1" applyFill="1" applyAlignment="1" applyProtection="1">
      <alignment horizontal="center"/>
      <protection locked="0"/>
    </xf>
    <xf numFmtId="0" fontId="5" fillId="0" borderId="0" xfId="0" applyFont="1" applyFill="1" applyAlignment="1" applyProtection="1">
      <alignment horizontal="left" indent="12"/>
      <protection locked="0"/>
    </xf>
    <xf numFmtId="0" fontId="16" fillId="0" borderId="0" xfId="5" applyFont="1" applyFill="1" applyProtection="1">
      <protection locked="0"/>
    </xf>
    <xf numFmtId="0" fontId="5" fillId="0" borderId="0" xfId="5" applyFont="1" applyFill="1" applyAlignment="1"/>
    <xf numFmtId="0" fontId="5" fillId="0" borderId="0" xfId="5" applyFont="1" applyFill="1" applyAlignment="1" applyProtection="1">
      <alignment horizontal="left"/>
      <protection locked="0"/>
    </xf>
    <xf numFmtId="0" fontId="31" fillId="0" borderId="0" xfId="5" applyFont="1" applyFill="1" applyAlignment="1" applyProtection="1">
      <alignment horizontal="left"/>
      <protection locked="0"/>
    </xf>
    <xf numFmtId="0" fontId="34" fillId="0" borderId="31" xfId="0" applyFont="1" applyFill="1" applyBorder="1" applyAlignment="1">
      <alignment horizontal="center"/>
    </xf>
    <xf numFmtId="0" fontId="0" fillId="0" borderId="0" xfId="0" applyFont="1" applyFill="1"/>
    <xf numFmtId="0" fontId="34" fillId="0" borderId="14" xfId="0" applyFont="1" applyFill="1" applyBorder="1" applyAlignment="1">
      <alignment horizontal="center"/>
    </xf>
    <xf numFmtId="41" fontId="34" fillId="0" borderId="5" xfId="0" applyNumberFormat="1" applyFont="1" applyFill="1" applyBorder="1" applyAlignment="1">
      <alignment horizontal="center" vertical="center"/>
    </xf>
    <xf numFmtId="43" fontId="34" fillId="0" borderId="5" xfId="0" applyNumberFormat="1" applyFont="1" applyFill="1" applyBorder="1" applyAlignment="1">
      <alignment horizontal="center" vertical="center"/>
    </xf>
    <xf numFmtId="41" fontId="34" fillId="0" borderId="14" xfId="0" applyNumberFormat="1" applyFont="1" applyFill="1" applyBorder="1" applyAlignment="1">
      <alignment horizontal="center" vertical="center"/>
    </xf>
    <xf numFmtId="43" fontId="34" fillId="0" borderId="14" xfId="0" applyNumberFormat="1" applyFont="1" applyFill="1" applyBorder="1" applyAlignment="1">
      <alignment horizontal="center" vertical="center"/>
    </xf>
    <xf numFmtId="41" fontId="34" fillId="0" borderId="20" xfId="0" applyNumberFormat="1" applyFont="1" applyFill="1" applyBorder="1" applyAlignment="1">
      <alignment horizontal="center" vertical="center"/>
    </xf>
    <xf numFmtId="43" fontId="34" fillId="0" borderId="20" xfId="0" applyNumberFormat="1" applyFont="1" applyFill="1" applyBorder="1" applyAlignment="1">
      <alignment horizontal="center" vertical="center"/>
    </xf>
    <xf numFmtId="43" fontId="34" fillId="0" borderId="14" xfId="0" applyNumberFormat="1" applyFont="1" applyFill="1" applyBorder="1" applyAlignment="1">
      <alignment horizontal="center"/>
    </xf>
    <xf numFmtId="0" fontId="35" fillId="0" borderId="39" xfId="0" applyFont="1" applyFill="1" applyBorder="1" applyAlignment="1">
      <alignment horizontal="center"/>
    </xf>
    <xf numFmtId="0" fontId="35" fillId="0" borderId="8" xfId="0" applyFont="1" applyFill="1" applyBorder="1" applyAlignment="1">
      <alignment horizontal="center"/>
    </xf>
    <xf numFmtId="41" fontId="35" fillId="0" borderId="8" xfId="0" applyNumberFormat="1" applyFont="1" applyFill="1" applyBorder="1" applyAlignment="1">
      <alignment horizontal="center"/>
    </xf>
    <xf numFmtId="43" fontId="35" fillId="0" borderId="8" xfId="0" quotePrefix="1" applyNumberFormat="1" applyFont="1" applyFill="1" applyBorder="1" applyAlignment="1">
      <alignment horizontal="center"/>
    </xf>
    <xf numFmtId="0" fontId="34" fillId="0" borderId="37" xfId="0" applyFont="1" applyFill="1" applyBorder="1"/>
    <xf numFmtId="0" fontId="34" fillId="0" borderId="14" xfId="0" applyFont="1" applyFill="1" applyBorder="1"/>
    <xf numFmtId="41" fontId="34" fillId="0" borderId="14" xfId="0" applyNumberFormat="1" applyFont="1" applyFill="1" applyBorder="1"/>
    <xf numFmtId="43" fontId="34" fillId="0" borderId="14" xfId="0" applyNumberFormat="1" applyFont="1" applyFill="1" applyBorder="1"/>
    <xf numFmtId="0" fontId="35" fillId="0" borderId="14" xfId="0" quotePrefix="1" applyFont="1" applyFill="1" applyBorder="1" applyAlignment="1">
      <alignment horizontal="center"/>
    </xf>
    <xf numFmtId="0" fontId="35" fillId="0" borderId="14" xfId="0" applyFont="1" applyFill="1" applyBorder="1" applyAlignment="1">
      <alignment horizontal="left"/>
    </xf>
    <xf numFmtId="164" fontId="35" fillId="0" borderId="14" xfId="2" applyNumberFormat="1" applyFont="1" applyFill="1" applyBorder="1" applyAlignment="1"/>
    <xf numFmtId="43" fontId="35" fillId="0" borderId="14" xfId="2" applyNumberFormat="1" applyFont="1" applyFill="1" applyBorder="1" applyAlignment="1"/>
    <xf numFmtId="41" fontId="9" fillId="0" borderId="0" xfId="2" applyFont="1" applyFill="1"/>
    <xf numFmtId="166" fontId="0" fillId="0" borderId="0" xfId="0" applyNumberFormat="1" applyFont="1" applyFill="1"/>
    <xf numFmtId="0" fontId="34" fillId="0" borderId="14" xfId="0" applyFont="1" applyFill="1" applyBorder="1" applyAlignment="1">
      <alignment horizontal="left"/>
    </xf>
    <xf numFmtId="41" fontId="34" fillId="0" borderId="14" xfId="0" applyNumberFormat="1" applyFont="1" applyFill="1" applyBorder="1" applyAlignment="1">
      <alignment horizontal="left" indent="1"/>
    </xf>
    <xf numFmtId="43" fontId="34" fillId="0" borderId="14" xfId="0" applyNumberFormat="1" applyFont="1" applyFill="1" applyBorder="1" applyAlignment="1"/>
    <xf numFmtId="164" fontId="34" fillId="0" borderId="14" xfId="0" applyNumberFormat="1" applyFont="1" applyFill="1" applyBorder="1" applyAlignment="1">
      <alignment horizontal="left" indent="1"/>
    </xf>
    <xf numFmtId="43" fontId="34" fillId="0" borderId="14" xfId="0" applyNumberFormat="1" applyFont="1" applyFill="1" applyBorder="1" applyAlignment="1">
      <alignment horizontal="left" indent="1"/>
    </xf>
    <xf numFmtId="164" fontId="34" fillId="0" borderId="14" xfId="2" applyNumberFormat="1" applyFont="1" applyFill="1" applyBorder="1"/>
    <xf numFmtId="164" fontId="0" fillId="0" borderId="0" xfId="0" applyNumberFormat="1" applyFont="1" applyFill="1"/>
    <xf numFmtId="41" fontId="35" fillId="0" borderId="14" xfId="0" applyNumberFormat="1" applyFont="1" applyFill="1" applyBorder="1" applyAlignment="1"/>
    <xf numFmtId="166" fontId="35" fillId="0" borderId="14" xfId="2" applyNumberFormat="1" applyFont="1" applyFill="1" applyBorder="1" applyAlignment="1"/>
    <xf numFmtId="169" fontId="35" fillId="0" borderId="14" xfId="2" applyNumberFormat="1" applyFont="1" applyFill="1" applyBorder="1" applyAlignment="1"/>
    <xf numFmtId="41" fontId="35" fillId="0" borderId="14" xfId="2" applyNumberFormat="1" applyFont="1" applyFill="1" applyBorder="1" applyAlignment="1"/>
    <xf numFmtId="41" fontId="35" fillId="0" borderId="14" xfId="2" applyFont="1" applyFill="1" applyBorder="1" applyAlignment="1">
      <alignment horizontal="right"/>
    </xf>
    <xf numFmtId="166" fontId="9" fillId="0" borderId="0" xfId="2" applyNumberFormat="1" applyFont="1" applyFill="1"/>
    <xf numFmtId="0" fontId="0" fillId="0" borderId="0" xfId="0" applyFont="1" applyFill="1" applyBorder="1"/>
    <xf numFmtId="166" fontId="0" fillId="0" borderId="0" xfId="0" applyNumberFormat="1" applyFont="1" applyFill="1" applyBorder="1"/>
    <xf numFmtId="0" fontId="34" fillId="0" borderId="14" xfId="0" quotePrefix="1" applyFont="1" applyFill="1" applyBorder="1" applyAlignment="1">
      <alignment horizontal="center"/>
    </xf>
    <xf numFmtId="170" fontId="15" fillId="0" borderId="14" xfId="2" applyNumberFormat="1" applyFont="1" applyFill="1" applyBorder="1" applyAlignment="1">
      <alignment horizontal="center"/>
    </xf>
    <xf numFmtId="165" fontId="0" fillId="0" borderId="14" xfId="0" applyNumberFormat="1" applyFont="1" applyFill="1" applyBorder="1"/>
    <xf numFmtId="164" fontId="35" fillId="0" borderId="27" xfId="2" applyNumberFormat="1" applyFont="1" applyFill="1" applyBorder="1" applyAlignment="1">
      <alignment horizontal="left" indent="1"/>
    </xf>
    <xf numFmtId="164" fontId="35" fillId="0" borderId="14" xfId="2" applyNumberFormat="1" applyFont="1" applyFill="1" applyBorder="1" applyAlignment="1">
      <alignment horizontal="left" indent="1"/>
    </xf>
    <xf numFmtId="41" fontId="35" fillId="0" borderId="14" xfId="2" applyFont="1" applyFill="1" applyBorder="1" applyAlignment="1">
      <alignment horizontal="right" indent="1"/>
    </xf>
    <xf numFmtId="43" fontId="35" fillId="0" borderId="14" xfId="2" applyNumberFormat="1" applyFont="1" applyFill="1" applyBorder="1" applyAlignment="1">
      <alignment horizontal="left" indent="1"/>
    </xf>
    <xf numFmtId="166" fontId="0" fillId="5" borderId="0" xfId="0" applyNumberFormat="1" applyFont="1" applyFill="1" applyBorder="1"/>
    <xf numFmtId="170" fontId="15" fillId="0" borderId="14" xfId="2" applyNumberFormat="1" applyFont="1" applyFill="1" applyBorder="1"/>
    <xf numFmtId="165" fontId="15" fillId="0" borderId="14" xfId="2" applyNumberFormat="1" applyFont="1" applyFill="1" applyBorder="1"/>
    <xf numFmtId="164" fontId="34" fillId="0" borderId="27" xfId="0" applyNumberFormat="1" applyFont="1" applyFill="1" applyBorder="1" applyAlignment="1"/>
    <xf numFmtId="164" fontId="34" fillId="0" borderId="14" xfId="0" applyNumberFormat="1" applyFont="1" applyFill="1" applyBorder="1" applyAlignment="1"/>
    <xf numFmtId="167" fontId="0" fillId="0" borderId="0" xfId="0" applyNumberFormat="1" applyFont="1" applyFill="1" applyBorder="1"/>
    <xf numFmtId="43" fontId="0" fillId="0" borderId="0" xfId="0" applyNumberFormat="1" applyFont="1" applyFill="1"/>
    <xf numFmtId="165" fontId="15" fillId="0" borderId="14" xfId="2" applyNumberFormat="1" applyFont="1" applyFill="1" applyBorder="1" applyAlignment="1">
      <alignment horizontal="center"/>
    </xf>
    <xf numFmtId="41" fontId="34" fillId="5" borderId="0" xfId="0" applyNumberFormat="1" applyFont="1" applyFill="1" applyBorder="1"/>
    <xf numFmtId="41" fontId="9" fillId="4" borderId="0" xfId="2" applyFont="1" applyFill="1" applyBorder="1"/>
    <xf numFmtId="41" fontId="34" fillId="5" borderId="0" xfId="2" applyFont="1" applyFill="1" applyBorder="1"/>
    <xf numFmtId="2" fontId="0" fillId="0" borderId="0" xfId="0" applyNumberFormat="1" applyFont="1" applyFill="1"/>
    <xf numFmtId="164" fontId="15" fillId="0" borderId="14" xfId="2" applyNumberFormat="1" applyFont="1" applyFill="1" applyBorder="1"/>
    <xf numFmtId="2" fontId="0" fillId="0" borderId="0" xfId="0" applyNumberFormat="1" applyFont="1" applyFill="1" applyBorder="1"/>
    <xf numFmtId="43" fontId="9" fillId="0" borderId="0" xfId="1" applyFont="1" applyFill="1" applyBorder="1"/>
    <xf numFmtId="0" fontId="34" fillId="0" borderId="14" xfId="0" quotePrefix="1" applyFont="1" applyFill="1" applyBorder="1"/>
    <xf numFmtId="166" fontId="35" fillId="0" borderId="14" xfId="0" applyNumberFormat="1" applyFont="1" applyFill="1" applyBorder="1" applyAlignment="1"/>
    <xf numFmtId="43" fontId="35" fillId="0" borderId="14" xfId="0" applyNumberFormat="1" applyFont="1" applyFill="1" applyBorder="1" applyAlignment="1"/>
    <xf numFmtId="166" fontId="35" fillId="0" borderId="0" xfId="2" applyNumberFormat="1" applyFont="1" applyFill="1" applyBorder="1" applyAlignment="1"/>
    <xf numFmtId="167" fontId="0" fillId="0" borderId="0" xfId="0" applyNumberFormat="1" applyFont="1" applyFill="1"/>
    <xf numFmtId="166" fontId="35" fillId="0" borderId="14" xfId="2" applyNumberFormat="1" applyFont="1" applyFill="1" applyBorder="1" applyAlignment="1">
      <alignment horizontal="left" indent="1"/>
    </xf>
    <xf numFmtId="170" fontId="36" fillId="0" borderId="14" xfId="2" applyNumberFormat="1" applyFont="1" applyFill="1" applyBorder="1"/>
    <xf numFmtId="165" fontId="36" fillId="0" borderId="14" xfId="2" applyNumberFormat="1" applyFont="1" applyFill="1" applyBorder="1"/>
    <xf numFmtId="41" fontId="34" fillId="0" borderId="14" xfId="2" applyFont="1" applyFill="1" applyBorder="1" applyAlignment="1">
      <alignment horizontal="right"/>
    </xf>
    <xf numFmtId="41" fontId="35" fillId="0" borderId="14" xfId="2" applyNumberFormat="1" applyFont="1" applyFill="1" applyBorder="1" applyAlignment="1">
      <alignment horizontal="left" indent="1"/>
    </xf>
    <xf numFmtId="41" fontId="35" fillId="0" borderId="14" xfId="2" applyFont="1" applyFill="1" applyBorder="1" applyAlignment="1">
      <alignment horizontal="left" indent="1"/>
    </xf>
    <xf numFmtId="41" fontId="0" fillId="0" borderId="0" xfId="0" applyNumberFormat="1" applyFont="1" applyFill="1"/>
    <xf numFmtId="164" fontId="34" fillId="0" borderId="14" xfId="2" applyNumberFormat="1" applyFont="1" applyFill="1" applyBorder="1" applyAlignment="1">
      <alignment horizontal="left" indent="1"/>
    </xf>
    <xf numFmtId="164" fontId="34" fillId="0" borderId="14" xfId="2" applyNumberFormat="1" applyFont="1" applyFill="1" applyBorder="1" applyAlignment="1">
      <alignment horizontal="center"/>
    </xf>
    <xf numFmtId="43" fontId="34" fillId="0" borderId="14" xfId="2" applyNumberFormat="1" applyFont="1" applyFill="1" applyBorder="1" applyAlignment="1">
      <alignment horizontal="center"/>
    </xf>
    <xf numFmtId="41" fontId="34" fillId="0" borderId="14" xfId="0" applyNumberFormat="1" applyFont="1" applyFill="1" applyBorder="1" applyAlignment="1">
      <alignment horizontal="right" indent="1"/>
    </xf>
    <xf numFmtId="164" fontId="34" fillId="0" borderId="14" xfId="0" applyNumberFormat="1" applyFont="1" applyFill="1" applyBorder="1" applyAlignment="1">
      <alignment horizontal="right" indent="1"/>
    </xf>
    <xf numFmtId="41" fontId="34" fillId="0" borderId="14" xfId="2" applyFont="1" applyFill="1" applyBorder="1" applyAlignment="1">
      <alignment horizontal="right" indent="1"/>
    </xf>
    <xf numFmtId="164" fontId="35" fillId="0" borderId="14" xfId="0" applyNumberFormat="1" applyFont="1" applyFill="1" applyBorder="1" applyAlignment="1">
      <alignment horizontal="left" indent="1"/>
    </xf>
    <xf numFmtId="43" fontId="35" fillId="0" borderId="14" xfId="0" applyNumberFormat="1" applyFont="1" applyFill="1" applyBorder="1" applyAlignment="1">
      <alignment horizontal="left" indent="1"/>
    </xf>
    <xf numFmtId="164" fontId="34" fillId="0" borderId="14" xfId="0" applyNumberFormat="1" applyFont="1" applyFill="1" applyBorder="1"/>
    <xf numFmtId="166" fontId="0" fillId="0" borderId="0" xfId="2" applyNumberFormat="1" applyFont="1" applyFill="1"/>
    <xf numFmtId="0" fontId="35" fillId="0" borderId="8" xfId="0" applyFont="1" applyFill="1" applyBorder="1" applyAlignment="1">
      <alignment vertical="center"/>
    </xf>
    <xf numFmtId="0" fontId="35" fillId="0" borderId="8" xfId="0" applyFont="1" applyFill="1" applyBorder="1" applyAlignment="1">
      <alignment horizontal="left" vertical="center"/>
    </xf>
    <xf numFmtId="41" fontId="0" fillId="0" borderId="8" xfId="0" applyNumberFormat="1" applyFont="1" applyFill="1" applyBorder="1" applyAlignment="1">
      <alignment vertical="center"/>
    </xf>
    <xf numFmtId="166" fontId="9" fillId="0" borderId="8" xfId="2" applyNumberFormat="1" applyFont="1" applyFill="1" applyBorder="1" applyAlignment="1">
      <alignment vertical="center"/>
    </xf>
    <xf numFmtId="169" fontId="37" fillId="0" borderId="8" xfId="2" applyNumberFormat="1" applyFont="1" applyFill="1" applyBorder="1" applyAlignment="1">
      <alignment vertical="center"/>
    </xf>
    <xf numFmtId="166" fontId="37" fillId="0" borderId="8" xfId="2" applyNumberFormat="1" applyFont="1" applyFill="1" applyBorder="1" applyAlignment="1">
      <alignment vertical="center"/>
    </xf>
    <xf numFmtId="41" fontId="37" fillId="0" borderId="8" xfId="2" applyNumberFormat="1" applyFont="1" applyFill="1" applyBorder="1" applyAlignment="1">
      <alignment vertical="center"/>
    </xf>
    <xf numFmtId="41" fontId="37" fillId="0" borderId="8" xfId="2" applyFont="1" applyFill="1" applyBorder="1" applyAlignment="1">
      <alignment vertical="center"/>
    </xf>
    <xf numFmtId="166" fontId="0" fillId="0" borderId="0" xfId="2" applyNumberFormat="1" applyFont="1" applyFill="1" applyAlignment="1">
      <alignment vertical="center"/>
    </xf>
    <xf numFmtId="0" fontId="0" fillId="0" borderId="0" xfId="0" applyFont="1" applyFill="1" applyAlignment="1">
      <alignment vertical="center"/>
    </xf>
    <xf numFmtId="166" fontId="0" fillId="0" borderId="0" xfId="0" applyNumberFormat="1" applyFont="1" applyFill="1" applyAlignment="1">
      <alignment vertical="center"/>
    </xf>
    <xf numFmtId="0" fontId="5" fillId="0" borderId="0" xfId="0" applyFont="1" applyFill="1"/>
    <xf numFmtId="41" fontId="5" fillId="0" borderId="0" xfId="0" applyNumberFormat="1" applyFont="1" applyFill="1"/>
    <xf numFmtId="43" fontId="5" fillId="0" borderId="0" xfId="0" applyNumberFormat="1" applyFont="1" applyFill="1"/>
    <xf numFmtId="0" fontId="16" fillId="0" borderId="0" xfId="0" applyFont="1" applyFill="1" applyAlignment="1">
      <alignment horizontal="center"/>
    </xf>
    <xf numFmtId="41" fontId="16" fillId="0" borderId="0" xfId="0" applyNumberFormat="1" applyFont="1" applyFill="1" applyAlignment="1"/>
    <xf numFmtId="41" fontId="16" fillId="0" borderId="0" xfId="0" applyNumberFormat="1" applyFont="1" applyFill="1"/>
    <xf numFmtId="43" fontId="16" fillId="0" borderId="0" xfId="0" applyNumberFormat="1" applyFont="1" applyFill="1"/>
    <xf numFmtId="43" fontId="34" fillId="0" borderId="0" xfId="0" applyNumberFormat="1" applyFont="1" applyFill="1"/>
    <xf numFmtId="0" fontId="16" fillId="0" borderId="0" xfId="0" applyFont="1" applyFill="1"/>
    <xf numFmtId="43" fontId="24" fillId="0" borderId="0" xfId="0" applyNumberFormat="1" applyFont="1" applyFill="1" applyBorder="1" applyAlignment="1">
      <alignment horizontal="center" vertical="center" wrapText="1" shrinkToFit="1"/>
    </xf>
    <xf numFmtId="0" fontId="38" fillId="0" borderId="0" xfId="0" applyFont="1" applyFill="1" applyAlignment="1">
      <alignment horizontal="center"/>
    </xf>
    <xf numFmtId="41" fontId="38" fillId="0" borderId="0" xfId="0" applyNumberFormat="1" applyFont="1" applyFill="1" applyAlignment="1"/>
    <xf numFmtId="43" fontId="38" fillId="0" borderId="0" xfId="0" applyNumberFormat="1" applyFont="1" applyFill="1" applyAlignment="1"/>
    <xf numFmtId="43" fontId="16" fillId="0" borderId="0" xfId="0" applyNumberFormat="1" applyFont="1" applyFill="1" applyAlignment="1"/>
    <xf numFmtId="43" fontId="9" fillId="0" borderId="0" xfId="9" applyFont="1" applyFill="1"/>
    <xf numFmtId="0" fontId="34" fillId="0" borderId="0" xfId="0" applyFont="1" applyFill="1"/>
    <xf numFmtId="0" fontId="34" fillId="0" borderId="0" xfId="0" applyFont="1" applyFill="1" applyAlignment="1">
      <alignment horizontal="center"/>
    </xf>
    <xf numFmtId="0" fontId="34" fillId="0" borderId="0" xfId="0" applyFont="1" applyFill="1" applyBorder="1" applyAlignment="1">
      <alignment horizontal="center"/>
    </xf>
    <xf numFmtId="0" fontId="34" fillId="0" borderId="0" xfId="0" applyFont="1" applyFill="1" applyBorder="1"/>
    <xf numFmtId="0" fontId="34" fillId="0" borderId="0" xfId="0" applyFont="1" applyFill="1" applyAlignment="1">
      <alignment horizontal="left"/>
    </xf>
    <xf numFmtId="0" fontId="34" fillId="0" borderId="0" xfId="0" applyFont="1" applyFill="1" applyAlignment="1"/>
    <xf numFmtId="0" fontId="40" fillId="0" borderId="0" xfId="0" applyFont="1" applyFill="1" applyBorder="1"/>
    <xf numFmtId="0" fontId="20" fillId="0" borderId="0" xfId="0" applyFont="1" applyFill="1"/>
    <xf numFmtId="0" fontId="20" fillId="0" borderId="0" xfId="0" applyFont="1" applyFill="1" applyAlignment="1">
      <alignment horizontal="center"/>
    </xf>
    <xf numFmtId="0" fontId="0" fillId="0" borderId="0" xfId="0" applyFont="1" applyFill="1" applyAlignment="1">
      <alignment horizontal="center"/>
    </xf>
    <xf numFmtId="0" fontId="20" fillId="0" borderId="0" xfId="0" applyFont="1" applyFill="1" applyAlignment="1">
      <alignment horizontal="left"/>
    </xf>
    <xf numFmtId="0" fontId="20" fillId="0" borderId="0" xfId="0" applyFont="1" applyFill="1" applyAlignment="1"/>
    <xf numFmtId="1" fontId="20" fillId="0" borderId="0" xfId="0" applyNumberFormat="1" applyFont="1" applyFill="1" applyAlignment="1">
      <alignment horizontal="center"/>
    </xf>
    <xf numFmtId="0" fontId="34" fillId="0" borderId="0" xfId="10" applyFont="1" applyFill="1" applyBorder="1"/>
    <xf numFmtId="0" fontId="34" fillId="0" borderId="0" xfId="10" applyFont="1" applyFill="1" applyBorder="1" applyAlignment="1">
      <alignment horizontal="center"/>
    </xf>
    <xf numFmtId="0" fontId="34" fillId="0" borderId="0" xfId="10" applyFont="1" applyFill="1" applyBorder="1" applyAlignment="1">
      <alignment horizontal="center" vertical="center"/>
    </xf>
    <xf numFmtId="0" fontId="34" fillId="0" borderId="0" xfId="10" applyFont="1" applyFill="1" applyBorder="1" applyAlignment="1"/>
    <xf numFmtId="0" fontId="34" fillId="0" borderId="31" xfId="10" applyFont="1" applyFill="1" applyBorder="1" applyAlignment="1">
      <alignment horizontal="center"/>
    </xf>
    <xf numFmtId="0" fontId="34" fillId="0" borderId="33" xfId="10" applyFont="1" applyFill="1" applyBorder="1" applyAlignment="1">
      <alignment horizontal="center"/>
    </xf>
    <xf numFmtId="0" fontId="34" fillId="0" borderId="31" xfId="10" applyFont="1" applyFill="1" applyBorder="1" applyAlignment="1">
      <alignment horizontal="center" vertical="center"/>
    </xf>
    <xf numFmtId="0" fontId="34" fillId="0" borderId="14" xfId="10" applyFont="1" applyFill="1" applyBorder="1" applyAlignment="1">
      <alignment horizontal="center" vertical="center"/>
    </xf>
    <xf numFmtId="0" fontId="20" fillId="0" borderId="14" xfId="10" applyFont="1" applyFill="1" applyBorder="1" applyAlignment="1">
      <alignment vertical="center"/>
    </xf>
    <xf numFmtId="0" fontId="34" fillId="0" borderId="14" xfId="10" applyFont="1" applyFill="1" applyBorder="1" applyAlignment="1">
      <alignment horizontal="center"/>
    </xf>
    <xf numFmtId="0" fontId="34" fillId="0" borderId="27" xfId="10" applyFont="1" applyFill="1" applyBorder="1" applyAlignment="1">
      <alignment horizontal="center"/>
    </xf>
    <xf numFmtId="0" fontId="20" fillId="0" borderId="23" xfId="10" applyFont="1" applyFill="1" applyBorder="1" applyAlignment="1">
      <alignment vertical="center" wrapText="1"/>
    </xf>
    <xf numFmtId="0" fontId="20" fillId="0" borderId="45" xfId="10" applyFont="1" applyFill="1" applyBorder="1" applyAlignment="1">
      <alignment horizontal="center" vertical="center" wrapText="1"/>
    </xf>
    <xf numFmtId="0" fontId="20" fillId="0" borderId="45" xfId="10" applyFont="1" applyFill="1" applyBorder="1" applyAlignment="1">
      <alignment vertical="center" wrapText="1"/>
    </xf>
    <xf numFmtId="0" fontId="34" fillId="0" borderId="39" xfId="10" applyFont="1" applyFill="1" applyBorder="1" applyAlignment="1">
      <alignment horizontal="center"/>
    </xf>
    <xf numFmtId="0" fontId="34" fillId="0" borderId="8" xfId="10" applyFont="1" applyFill="1" applyBorder="1" applyAlignment="1">
      <alignment horizontal="center"/>
    </xf>
    <xf numFmtId="0" fontId="34" fillId="0" borderId="8" xfId="10" applyFont="1" applyFill="1" applyBorder="1" applyAlignment="1">
      <alignment horizontal="center" vertical="center"/>
    </xf>
    <xf numFmtId="0" fontId="34" fillId="0" borderId="2" xfId="10" applyFont="1" applyFill="1" applyBorder="1" applyAlignment="1">
      <alignment horizontal="center"/>
    </xf>
    <xf numFmtId="0" fontId="34" fillId="0" borderId="8" xfId="10" applyFont="1" applyFill="1" applyBorder="1" applyAlignment="1"/>
    <xf numFmtId="0" fontId="34" fillId="0" borderId="44" xfId="10" applyFont="1" applyFill="1" applyBorder="1" applyAlignment="1">
      <alignment horizontal="center"/>
    </xf>
    <xf numFmtId="0" fontId="34" fillId="0" borderId="3" xfId="10" applyFont="1" applyFill="1" applyBorder="1" applyAlignment="1">
      <alignment horizontal="center"/>
    </xf>
    <xf numFmtId="0" fontId="34" fillId="0" borderId="4" xfId="10" applyFont="1" applyFill="1" applyBorder="1" applyAlignment="1">
      <alignment horizontal="center"/>
    </xf>
    <xf numFmtId="0" fontId="34" fillId="6" borderId="39" xfId="10" applyFont="1" applyFill="1" applyBorder="1" applyAlignment="1">
      <alignment horizontal="center"/>
    </xf>
    <xf numFmtId="0" fontId="34" fillId="6" borderId="8" xfId="10" applyFont="1" applyFill="1" applyBorder="1" applyAlignment="1">
      <alignment horizontal="center"/>
    </xf>
    <xf numFmtId="0" fontId="34" fillId="6" borderId="8" xfId="10" applyFont="1" applyFill="1" applyBorder="1" applyAlignment="1">
      <alignment horizontal="center" vertical="center"/>
    </xf>
    <xf numFmtId="0" fontId="34" fillId="6" borderId="2" xfId="10" applyFont="1" applyFill="1" applyBorder="1" applyAlignment="1">
      <alignment horizontal="center"/>
    </xf>
    <xf numFmtId="0" fontId="34" fillId="6" borderId="8" xfId="10" applyFont="1" applyFill="1" applyBorder="1" applyAlignment="1"/>
    <xf numFmtId="0" fontId="34" fillId="6" borderId="44" xfId="10" applyFont="1" applyFill="1" applyBorder="1" applyAlignment="1">
      <alignment horizontal="center"/>
    </xf>
    <xf numFmtId="164" fontId="20" fillId="6" borderId="8" xfId="10" applyNumberFormat="1" applyFont="1" applyFill="1" applyBorder="1" applyAlignment="1">
      <alignment horizontal="center"/>
    </xf>
    <xf numFmtId="166" fontId="20" fillId="6" borderId="8" xfId="2" applyNumberFormat="1" applyFont="1" applyFill="1" applyBorder="1" applyAlignment="1">
      <alignment horizontal="center"/>
    </xf>
    <xf numFmtId="164" fontId="20" fillId="6" borderId="8" xfId="10" applyNumberFormat="1" applyFont="1" applyFill="1" applyBorder="1" applyAlignment="1"/>
    <xf numFmtId="41" fontId="34" fillId="6" borderId="8" xfId="2" applyFont="1" applyFill="1" applyBorder="1" applyAlignment="1">
      <alignment horizontal="center"/>
    </xf>
    <xf numFmtId="0" fontId="34" fillId="0" borderId="46" xfId="0" applyFont="1" applyFill="1" applyBorder="1"/>
    <xf numFmtId="0" fontId="34" fillId="0" borderId="47" xfId="0" quotePrefix="1" applyFont="1" applyFill="1" applyBorder="1" applyAlignment="1">
      <alignment horizontal="center"/>
    </xf>
    <xf numFmtId="0" fontId="0" fillId="0" borderId="47" xfId="0" applyFont="1" applyFill="1" applyBorder="1" applyAlignment="1">
      <alignment horizontal="center"/>
    </xf>
    <xf numFmtId="41" fontId="35" fillId="0" borderId="47" xfId="12" applyNumberFormat="1" applyFont="1" applyFill="1" applyBorder="1" applyAlignment="1">
      <alignment horizontal="center"/>
    </xf>
    <xf numFmtId="43" fontId="35" fillId="0" borderId="47" xfId="12" applyNumberFormat="1" applyFont="1" applyFill="1" applyBorder="1" applyAlignment="1">
      <alignment horizontal="center"/>
    </xf>
    <xf numFmtId="164" fontId="35" fillId="0" borderId="47" xfId="12" applyNumberFormat="1" applyFont="1" applyFill="1" applyBorder="1" applyAlignment="1">
      <alignment horizontal="center"/>
    </xf>
    <xf numFmtId="0" fontId="5" fillId="0" borderId="47" xfId="0" applyFont="1" applyFill="1" applyBorder="1" applyAlignment="1">
      <alignment horizontal="left"/>
    </xf>
    <xf numFmtId="164" fontId="35" fillId="0" borderId="47" xfId="12" applyNumberFormat="1" applyFont="1" applyFill="1" applyBorder="1" applyAlignment="1">
      <alignment horizontal="left" indent="1"/>
    </xf>
    <xf numFmtId="164" fontId="34" fillId="0" borderId="47" xfId="0" applyNumberFormat="1" applyFont="1" applyFill="1" applyBorder="1" applyAlignment="1"/>
    <xf numFmtId="43" fontId="9" fillId="0" borderId="47" xfId="9" applyFont="1" applyFill="1" applyBorder="1"/>
    <xf numFmtId="0" fontId="0" fillId="0" borderId="47" xfId="0" applyFont="1" applyFill="1" applyBorder="1"/>
    <xf numFmtId="166" fontId="0" fillId="0" borderId="47" xfId="0" applyNumberFormat="1" applyFont="1" applyFill="1" applyBorder="1"/>
    <xf numFmtId="41" fontId="42" fillId="0" borderId="47" xfId="12" applyFont="1" applyFill="1" applyBorder="1"/>
    <xf numFmtId="166" fontId="42" fillId="0" borderId="47" xfId="2" applyNumberFormat="1" applyFont="1" applyFill="1" applyBorder="1"/>
    <xf numFmtId="0" fontId="42" fillId="0" borderId="47" xfId="0" applyFont="1" applyFill="1" applyBorder="1" applyAlignment="1"/>
    <xf numFmtId="0" fontId="42" fillId="0" borderId="47" xfId="0" applyFont="1" applyFill="1" applyBorder="1"/>
    <xf numFmtId="41" fontId="9" fillId="0" borderId="47" xfId="2" applyFont="1" applyFill="1" applyBorder="1"/>
    <xf numFmtId="0" fontId="34" fillId="0" borderId="48" xfId="0" applyFont="1" applyFill="1" applyBorder="1"/>
    <xf numFmtId="0" fontId="34" fillId="0" borderId="49" xfId="0" quotePrefix="1" applyFont="1" applyFill="1" applyBorder="1" applyAlignment="1">
      <alignment horizontal="center"/>
    </xf>
    <xf numFmtId="0" fontId="0" fillId="0" borderId="49" xfId="0" applyFont="1" applyFill="1" applyBorder="1" applyAlignment="1">
      <alignment horizontal="center"/>
    </xf>
    <xf numFmtId="41" fontId="34" fillId="0" borderId="49" xfId="0" applyNumberFormat="1" applyFont="1" applyFill="1" applyBorder="1" applyAlignment="1">
      <alignment horizontal="center"/>
    </xf>
    <xf numFmtId="43" fontId="34" fillId="0" borderId="49" xfId="0" applyNumberFormat="1" applyFont="1" applyFill="1" applyBorder="1" applyAlignment="1">
      <alignment horizontal="center"/>
    </xf>
    <xf numFmtId="41" fontId="34" fillId="0" borderId="49" xfId="12" applyFont="1" applyFill="1" applyBorder="1" applyAlignment="1">
      <alignment horizontal="center"/>
    </xf>
    <xf numFmtId="0" fontId="5" fillId="0" borderId="49" xfId="0" applyFont="1" applyFill="1" applyBorder="1" applyAlignment="1">
      <alignment horizontal="left"/>
    </xf>
    <xf numFmtId="164" fontId="34" fillId="0" borderId="49" xfId="0" applyNumberFormat="1" applyFont="1" applyFill="1" applyBorder="1" applyAlignment="1"/>
    <xf numFmtId="43" fontId="9" fillId="0" borderId="49" xfId="9" applyFont="1" applyFill="1" applyBorder="1"/>
    <xf numFmtId="0" fontId="0" fillId="0" borderId="49" xfId="0" applyFont="1" applyFill="1" applyBorder="1"/>
    <xf numFmtId="166" fontId="0" fillId="0" borderId="49" xfId="0" applyNumberFormat="1" applyFont="1" applyFill="1" applyBorder="1"/>
    <xf numFmtId="41" fontId="42" fillId="0" borderId="49" xfId="12" applyFont="1" applyFill="1" applyBorder="1"/>
    <xf numFmtId="166" fontId="42" fillId="0" borderId="49" xfId="2" applyNumberFormat="1" applyFont="1" applyFill="1" applyBorder="1"/>
    <xf numFmtId="0" fontId="42" fillId="0" borderId="49" xfId="0" applyFont="1" applyFill="1" applyBorder="1" applyAlignment="1"/>
    <xf numFmtId="0" fontId="42" fillId="0" borderId="49" xfId="0" applyFont="1" applyFill="1" applyBorder="1"/>
    <xf numFmtId="41" fontId="42" fillId="0" borderId="49" xfId="0" applyNumberFormat="1" applyFont="1" applyFill="1" applyBorder="1"/>
    <xf numFmtId="166" fontId="42" fillId="0" borderId="49" xfId="0" applyNumberFormat="1" applyFont="1" applyFill="1" applyBorder="1"/>
    <xf numFmtId="41" fontId="9" fillId="0" borderId="49" xfId="2" applyFont="1" applyFill="1" applyBorder="1"/>
    <xf numFmtId="41" fontId="35" fillId="0" borderId="49" xfId="12" applyNumberFormat="1" applyFont="1" applyFill="1" applyBorder="1" applyAlignment="1">
      <alignment horizontal="center"/>
    </xf>
    <xf numFmtId="43" fontId="35" fillId="0" borderId="49" xfId="12" applyNumberFormat="1" applyFont="1" applyFill="1" applyBorder="1" applyAlignment="1">
      <alignment horizontal="center"/>
    </xf>
    <xf numFmtId="164" fontId="35" fillId="0" borderId="49" xfId="12" applyNumberFormat="1" applyFont="1" applyFill="1" applyBorder="1" applyAlignment="1">
      <alignment horizontal="center"/>
    </xf>
    <xf numFmtId="164" fontId="35" fillId="0" borderId="49" xfId="12" applyNumberFormat="1" applyFont="1" applyFill="1" applyBorder="1" applyAlignment="1">
      <alignment horizontal="left" indent="1"/>
    </xf>
    <xf numFmtId="0" fontId="34" fillId="0" borderId="50" xfId="0" applyFont="1" applyFill="1" applyBorder="1"/>
    <xf numFmtId="0" fontId="34" fillId="0" borderId="51" xfId="0" quotePrefix="1" applyFont="1" applyFill="1" applyBorder="1" applyAlignment="1">
      <alignment horizontal="center"/>
    </xf>
    <xf numFmtId="0" fontId="0" fillId="0" borderId="51" xfId="0" applyFont="1" applyFill="1" applyBorder="1" applyAlignment="1">
      <alignment horizontal="center"/>
    </xf>
    <xf numFmtId="41" fontId="35" fillId="0" borderId="51" xfId="12" applyNumberFormat="1" applyFont="1" applyFill="1" applyBorder="1" applyAlignment="1">
      <alignment horizontal="center"/>
    </xf>
    <xf numFmtId="43" fontId="35" fillId="0" borderId="51" xfId="12" applyNumberFormat="1" applyFont="1" applyFill="1" applyBorder="1" applyAlignment="1">
      <alignment horizontal="center"/>
    </xf>
    <xf numFmtId="164" fontId="35" fillId="0" borderId="51" xfId="12" applyNumberFormat="1" applyFont="1" applyFill="1" applyBorder="1" applyAlignment="1">
      <alignment horizontal="center"/>
    </xf>
    <xf numFmtId="0" fontId="5" fillId="0" borderId="51" xfId="0" applyFont="1" applyFill="1" applyBorder="1" applyAlignment="1">
      <alignment horizontal="left"/>
    </xf>
    <xf numFmtId="164" fontId="35" fillId="0" borderId="51" xfId="12" applyNumberFormat="1" applyFont="1" applyFill="1" applyBorder="1" applyAlignment="1">
      <alignment horizontal="left" indent="1"/>
    </xf>
    <xf numFmtId="164" fontId="34" fillId="0" borderId="51" xfId="0" applyNumberFormat="1" applyFont="1" applyFill="1" applyBorder="1" applyAlignment="1"/>
    <xf numFmtId="43" fontId="9" fillId="0" borderId="51" xfId="9" applyFont="1" applyFill="1" applyBorder="1"/>
    <xf numFmtId="0" fontId="0" fillId="0" borderId="51" xfId="0" applyFont="1" applyFill="1" applyBorder="1"/>
    <xf numFmtId="166" fontId="0" fillId="0" borderId="51" xfId="0" applyNumberFormat="1" applyFont="1" applyFill="1" applyBorder="1"/>
    <xf numFmtId="41" fontId="42" fillId="0" borderId="51" xfId="12" applyFont="1" applyFill="1" applyBorder="1"/>
    <xf numFmtId="166" fontId="42" fillId="0" borderId="51" xfId="2" applyNumberFormat="1" applyFont="1" applyFill="1" applyBorder="1"/>
    <xf numFmtId="0" fontId="42" fillId="0" borderId="51" xfId="0" applyFont="1" applyFill="1" applyBorder="1" applyAlignment="1"/>
    <xf numFmtId="0" fontId="42" fillId="0" borderId="51" xfId="0" applyFont="1" applyFill="1" applyBorder="1"/>
    <xf numFmtId="41" fontId="9" fillId="0" borderId="51" xfId="2" applyFont="1" applyFill="1" applyBorder="1"/>
    <xf numFmtId="0" fontId="34" fillId="0" borderId="52" xfId="0" applyFont="1" applyFill="1" applyBorder="1"/>
    <xf numFmtId="0" fontId="34" fillId="0" borderId="53" xfId="0" quotePrefix="1" applyFont="1" applyFill="1" applyBorder="1" applyAlignment="1">
      <alignment horizontal="center"/>
    </xf>
    <xf numFmtId="0" fontId="0" fillId="0" borderId="53" xfId="0" applyFont="1" applyFill="1" applyBorder="1" applyAlignment="1">
      <alignment horizontal="center"/>
    </xf>
    <xf numFmtId="164" fontId="34" fillId="0" borderId="53" xfId="0" applyNumberFormat="1" applyFont="1" applyFill="1" applyBorder="1" applyAlignment="1">
      <alignment horizontal="center"/>
    </xf>
    <xf numFmtId="0" fontId="5" fillId="0" borderId="53" xfId="0" applyFont="1" applyFill="1" applyBorder="1" applyAlignment="1">
      <alignment horizontal="left"/>
    </xf>
    <xf numFmtId="164" fontId="34" fillId="0" borderId="53" xfId="0" applyNumberFormat="1" applyFont="1" applyFill="1" applyBorder="1" applyAlignment="1"/>
    <xf numFmtId="43" fontId="9" fillId="0" borderId="53" xfId="9" applyFont="1" applyFill="1" applyBorder="1"/>
    <xf numFmtId="0" fontId="0" fillId="0" borderId="53" xfId="0" applyFont="1" applyFill="1" applyBorder="1"/>
    <xf numFmtId="166" fontId="0" fillId="0" borderId="53" xfId="0" applyNumberFormat="1" applyFont="1" applyFill="1" applyBorder="1"/>
    <xf numFmtId="41" fontId="43" fillId="0" borderId="53" xfId="12" applyFont="1" applyFill="1" applyBorder="1"/>
    <xf numFmtId="166" fontId="43" fillId="0" borderId="53" xfId="2" applyNumberFormat="1" applyFont="1" applyFill="1" applyBorder="1"/>
    <xf numFmtId="41" fontId="43" fillId="0" borderId="53" xfId="2" applyFont="1" applyFill="1" applyBorder="1" applyAlignment="1"/>
    <xf numFmtId="41" fontId="42" fillId="0" borderId="53" xfId="2" applyFont="1" applyFill="1" applyBorder="1"/>
    <xf numFmtId="164" fontId="42" fillId="0" borderId="53" xfId="0" applyNumberFormat="1" applyFont="1" applyFill="1" applyBorder="1"/>
    <xf numFmtId="166" fontId="42" fillId="0" borderId="53" xfId="2" applyNumberFormat="1" applyFont="1" applyFill="1" applyBorder="1"/>
    <xf numFmtId="41" fontId="9" fillId="0" borderId="54" xfId="2" applyFont="1" applyFill="1" applyBorder="1"/>
    <xf numFmtId="0" fontId="34" fillId="0" borderId="48" xfId="13" applyFont="1" applyFill="1" applyBorder="1" applyAlignment="1">
      <alignment horizontal="right"/>
    </xf>
    <xf numFmtId="0" fontId="35" fillId="0" borderId="49" xfId="0" applyFont="1" applyFill="1" applyBorder="1" applyAlignment="1">
      <alignment horizontal="center" vertical="center"/>
    </xf>
    <xf numFmtId="171" fontId="34" fillId="0" borderId="49" xfId="10" applyNumberFormat="1" applyFont="1" applyFill="1" applyBorder="1" applyAlignment="1">
      <alignment horizontal="center" vertical="center"/>
    </xf>
    <xf numFmtId="0" fontId="0" fillId="0" borderId="49" xfId="0" applyFill="1" applyBorder="1" applyAlignment="1">
      <alignment vertical="center" wrapText="1"/>
    </xf>
    <xf numFmtId="0" fontId="44" fillId="0" borderId="49" xfId="0" applyFont="1" applyFill="1" applyBorder="1" applyAlignment="1">
      <alignment horizontal="center" vertical="center" wrapText="1"/>
    </xf>
    <xf numFmtId="0" fontId="16" fillId="0" borderId="49" xfId="0" applyFont="1" applyFill="1" applyBorder="1"/>
    <xf numFmtId="0" fontId="45" fillId="0" borderId="49" xfId="10" applyFont="1" applyFill="1" applyBorder="1" applyAlignment="1">
      <alignment horizontal="center" vertical="center"/>
    </xf>
    <xf numFmtId="0" fontId="0" fillId="0" borderId="49" xfId="0" applyFill="1" applyBorder="1" applyAlignment="1">
      <alignment horizontal="center" vertical="center"/>
    </xf>
    <xf numFmtId="0" fontId="5" fillId="0" borderId="49" xfId="0" applyFont="1" applyFill="1" applyBorder="1" applyAlignment="1">
      <alignment horizontal="center"/>
    </xf>
    <xf numFmtId="0" fontId="0" fillId="0" borderId="49" xfId="0" applyFont="1" applyFill="1" applyBorder="1" applyAlignment="1">
      <alignment vertical="center"/>
    </xf>
    <xf numFmtId="3" fontId="0" fillId="4" borderId="49" xfId="0" applyNumberFormat="1" applyFont="1" applyFill="1" applyBorder="1" applyAlignment="1">
      <alignment horizontal="right" vertical="center"/>
    </xf>
    <xf numFmtId="3" fontId="0" fillId="0" borderId="49" xfId="0" applyNumberFormat="1" applyFont="1" applyFill="1" applyBorder="1" applyAlignment="1">
      <alignment horizontal="center" vertical="center"/>
    </xf>
    <xf numFmtId="0" fontId="16" fillId="7" borderId="0" xfId="0" applyFont="1" applyFill="1"/>
    <xf numFmtId="171" fontId="34" fillId="0" borderId="49" xfId="10" applyNumberFormat="1" applyFont="1" applyFill="1" applyBorder="1" applyAlignment="1">
      <alignment horizontal="center"/>
    </xf>
    <xf numFmtId="0" fontId="34" fillId="0" borderId="48" xfId="13" applyFont="1" applyFill="1" applyBorder="1" applyAlignment="1">
      <alignment horizontal="right" vertical="center"/>
    </xf>
    <xf numFmtId="0" fontId="16" fillId="0" borderId="49" xfId="0" applyFont="1" applyFill="1" applyBorder="1" applyAlignment="1">
      <alignment vertical="center"/>
    </xf>
    <xf numFmtId="0" fontId="5" fillId="0" borderId="49" xfId="0" applyFont="1" applyFill="1" applyBorder="1" applyAlignment="1">
      <alignment horizontal="center" vertical="center"/>
    </xf>
    <xf numFmtId="0" fontId="16" fillId="7" borderId="0" xfId="0" applyFont="1" applyFill="1" applyAlignment="1">
      <alignment vertical="center"/>
    </xf>
    <xf numFmtId="0" fontId="34" fillId="0" borderId="50" xfId="13" applyFont="1" applyFill="1" applyBorder="1" applyAlignment="1">
      <alignment horizontal="right" vertical="center"/>
    </xf>
    <xf numFmtId="0" fontId="35" fillId="0" borderId="51" xfId="0" applyFont="1" applyFill="1" applyBorder="1" applyAlignment="1">
      <alignment horizontal="center" vertical="center"/>
    </xf>
    <xf numFmtId="0" fontId="0" fillId="0" borderId="51" xfId="0" applyFill="1" applyBorder="1" applyAlignment="1">
      <alignment vertical="center" wrapText="1"/>
    </xf>
    <xf numFmtId="0" fontId="44" fillId="0" borderId="51" xfId="0" applyFont="1" applyFill="1" applyBorder="1" applyAlignment="1">
      <alignment horizontal="center" vertical="center" wrapText="1"/>
    </xf>
    <xf numFmtId="0" fontId="16" fillId="0" borderId="51" xfId="0" applyFont="1" applyFill="1" applyBorder="1" applyAlignment="1">
      <alignment vertical="center"/>
    </xf>
    <xf numFmtId="0" fontId="45" fillId="0" borderId="51" xfId="10" applyFont="1" applyFill="1" applyBorder="1" applyAlignment="1">
      <alignment horizontal="center" vertical="center"/>
    </xf>
    <xf numFmtId="0" fontId="5" fillId="0" borderId="51" xfId="0" applyFont="1" applyFill="1" applyBorder="1" applyAlignment="1">
      <alignment horizontal="center" vertical="center"/>
    </xf>
    <xf numFmtId="0" fontId="0" fillId="0" borderId="51" xfId="0" applyFill="1" applyBorder="1" applyAlignment="1">
      <alignment horizontal="center" vertical="center"/>
    </xf>
    <xf numFmtId="0" fontId="0" fillId="0" borderId="51" xfId="0" applyFont="1" applyFill="1" applyBorder="1" applyAlignment="1">
      <alignment vertical="center"/>
    </xf>
    <xf numFmtId="3" fontId="0" fillId="4" borderId="51" xfId="0" applyNumberFormat="1" applyFont="1" applyFill="1" applyBorder="1" applyAlignment="1">
      <alignment horizontal="right" vertical="center"/>
    </xf>
    <xf numFmtId="3" fontId="0" fillId="0" borderId="51" xfId="0" applyNumberFormat="1" applyFont="1" applyFill="1" applyBorder="1" applyAlignment="1">
      <alignment horizontal="center" vertical="center"/>
    </xf>
    <xf numFmtId="0" fontId="16" fillId="4" borderId="50" xfId="0" applyFont="1" applyFill="1" applyBorder="1" applyAlignment="1">
      <alignment horizontal="center" vertical="center"/>
    </xf>
    <xf numFmtId="171" fontId="34" fillId="0" borderId="51" xfId="10" applyNumberFormat="1" applyFont="1" applyFill="1" applyBorder="1" applyAlignment="1">
      <alignment horizontal="center"/>
    </xf>
    <xf numFmtId="0" fontId="16" fillId="0" borderId="51" xfId="0" applyFont="1" applyFill="1" applyBorder="1"/>
    <xf numFmtId="0" fontId="46" fillId="0" borderId="51" xfId="10" applyFont="1" applyFill="1" applyBorder="1" applyAlignment="1">
      <alignment horizontal="center" vertical="center"/>
    </xf>
    <xf numFmtId="0" fontId="20" fillId="0" borderId="51" xfId="0" applyFont="1" applyFill="1" applyBorder="1" applyAlignment="1">
      <alignment horizontal="center" vertical="center"/>
    </xf>
    <xf numFmtId="0" fontId="0" fillId="0" borderId="51" xfId="0" applyFont="1" applyFill="1" applyBorder="1" applyAlignment="1">
      <alignment horizontal="center" vertical="center"/>
    </xf>
    <xf numFmtId="41" fontId="9" fillId="0" borderId="51" xfId="2" applyFont="1" applyFill="1" applyBorder="1" applyAlignment="1">
      <alignment vertical="center"/>
    </xf>
    <xf numFmtId="166" fontId="9" fillId="0" borderId="51" xfId="2" applyNumberFormat="1" applyFont="1" applyFill="1" applyBorder="1" applyAlignment="1">
      <alignment horizontal="right" vertical="center"/>
    </xf>
    <xf numFmtId="1" fontId="34" fillId="0" borderId="51" xfId="13" applyNumberFormat="1" applyFont="1" applyFill="1" applyBorder="1" applyAlignment="1">
      <alignment horizontal="center"/>
    </xf>
    <xf numFmtId="164" fontId="16" fillId="0" borderId="51" xfId="1" applyNumberFormat="1" applyFont="1" applyFill="1" applyBorder="1"/>
    <xf numFmtId="164" fontId="42" fillId="0" borderId="51" xfId="0" applyNumberFormat="1" applyFont="1" applyFill="1" applyBorder="1"/>
    <xf numFmtId="41" fontId="34" fillId="0" borderId="51" xfId="2" applyFont="1" applyFill="1" applyBorder="1" applyAlignment="1">
      <alignment horizontal="left"/>
    </xf>
    <xf numFmtId="41" fontId="9" fillId="4" borderId="0" xfId="2" applyFont="1" applyFill="1" applyBorder="1" applyAlignment="1">
      <alignment horizontal="center" vertical="center"/>
    </xf>
    <xf numFmtId="3" fontId="0" fillId="4" borderId="0" xfId="0" applyNumberFormat="1" applyFont="1" applyFill="1" applyBorder="1" applyAlignment="1">
      <alignment horizontal="right" vertical="center"/>
    </xf>
    <xf numFmtId="0" fontId="16" fillId="4" borderId="0" xfId="0" applyFont="1" applyFill="1"/>
    <xf numFmtId="41" fontId="34" fillId="0" borderId="53" xfId="0" applyNumberFormat="1" applyFont="1" applyFill="1" applyBorder="1" applyAlignment="1">
      <alignment horizontal="center"/>
    </xf>
    <xf numFmtId="43" fontId="34" fillId="0" borderId="53" xfId="0" applyNumberFormat="1" applyFont="1" applyFill="1" applyBorder="1" applyAlignment="1">
      <alignment horizontal="center"/>
    </xf>
    <xf numFmtId="2" fontId="0" fillId="0" borderId="53" xfId="0" applyNumberFormat="1" applyFont="1" applyFill="1" applyBorder="1"/>
    <xf numFmtId="41" fontId="42" fillId="0" borderId="53" xfId="12" applyFont="1" applyFill="1" applyBorder="1"/>
    <xf numFmtId="0" fontId="42" fillId="0" borderId="53" xfId="0" applyFont="1" applyFill="1" applyBorder="1" applyAlignment="1"/>
    <xf numFmtId="2" fontId="42" fillId="0" borderId="53" xfId="0" applyNumberFormat="1" applyFont="1" applyFill="1" applyBorder="1"/>
    <xf numFmtId="0" fontId="42" fillId="0" borderId="53" xfId="0" applyFont="1" applyFill="1" applyBorder="1"/>
    <xf numFmtId="43" fontId="42" fillId="0" borderId="53" xfId="1" applyFont="1" applyFill="1" applyBorder="1"/>
    <xf numFmtId="43" fontId="42" fillId="0" borderId="53" xfId="0" applyNumberFormat="1" applyFont="1" applyFill="1" applyBorder="1"/>
    <xf numFmtId="0" fontId="34" fillId="7" borderId="48" xfId="13" applyFont="1" applyFill="1" applyBorder="1" applyAlignment="1">
      <alignment horizontal="right"/>
    </xf>
    <xf numFmtId="0" fontId="8" fillId="0" borderId="27" xfId="0" applyFont="1" applyFill="1" applyBorder="1" applyAlignment="1">
      <alignment horizontal="center" vertical="center"/>
    </xf>
    <xf numFmtId="171" fontId="34" fillId="0" borderId="47" xfId="0" applyNumberFormat="1" applyFont="1" applyFill="1" applyBorder="1"/>
    <xf numFmtId="0" fontId="47" fillId="0" borderId="47" xfId="10" applyFont="1" applyFill="1" applyBorder="1" applyAlignment="1">
      <alignment vertical="center"/>
    </xf>
    <xf numFmtId="0" fontId="48" fillId="0" borderId="47" xfId="10" applyFont="1" applyFill="1" applyBorder="1" applyAlignment="1">
      <alignment horizontal="center" vertical="center"/>
    </xf>
    <xf numFmtId="0" fontId="8" fillId="7" borderId="0" xfId="0" applyFont="1" applyFill="1" applyAlignment="1">
      <alignment vertical="center"/>
    </xf>
    <xf numFmtId="0" fontId="8" fillId="0" borderId="47" xfId="0" applyFont="1" applyFill="1" applyBorder="1" applyAlignment="1">
      <alignment horizontal="center" vertical="center" wrapText="1"/>
    </xf>
    <xf numFmtId="1" fontId="8" fillId="0" borderId="47" xfId="0" applyNumberFormat="1" applyFont="1" applyFill="1" applyBorder="1" applyAlignment="1">
      <alignment horizontal="center" vertical="center"/>
    </xf>
    <xf numFmtId="0" fontId="8" fillId="0" borderId="0" xfId="0" applyFont="1" applyFill="1" applyAlignment="1">
      <alignment vertical="center"/>
    </xf>
    <xf numFmtId="0" fontId="8" fillId="0" borderId="47" xfId="0" applyFont="1" applyFill="1" applyBorder="1" applyAlignment="1">
      <alignment horizontal="center" vertical="center"/>
    </xf>
    <xf numFmtId="0" fontId="8" fillId="0" borderId="47" xfId="0" applyFont="1" applyFill="1" applyBorder="1" applyAlignment="1">
      <alignment vertical="center"/>
    </xf>
    <xf numFmtId="0" fontId="44" fillId="0" borderId="47" xfId="0" applyFont="1" applyFill="1" applyBorder="1" applyAlignment="1">
      <alignment vertical="center"/>
    </xf>
    <xf numFmtId="3" fontId="44" fillId="4" borderId="47" xfId="0" applyNumberFormat="1" applyFont="1" applyFill="1" applyBorder="1" applyAlignment="1">
      <alignment horizontal="right" vertical="center"/>
    </xf>
    <xf numFmtId="0" fontId="8" fillId="0" borderId="55" xfId="0" applyFont="1" applyFill="1" applyBorder="1" applyAlignment="1">
      <alignment vertical="center"/>
    </xf>
    <xf numFmtId="0" fontId="34" fillId="0" borderId="27" xfId="13" applyFont="1" applyFill="1" applyBorder="1" applyAlignment="1">
      <alignment horizontal="right"/>
    </xf>
    <xf numFmtId="0" fontId="34" fillId="0" borderId="14" xfId="13" applyFont="1" applyFill="1" applyBorder="1" applyAlignment="1">
      <alignment wrapText="1"/>
    </xf>
    <xf numFmtId="171" fontId="34" fillId="0" borderId="14" xfId="0" applyNumberFormat="1" applyFont="1" applyFill="1" applyBorder="1" applyAlignment="1">
      <alignment horizontal="center"/>
    </xf>
    <xf numFmtId="0" fontId="34" fillId="0" borderId="0" xfId="13" applyFont="1" applyFill="1"/>
    <xf numFmtId="0" fontId="34" fillId="0" borderId="14" xfId="13" applyFont="1" applyFill="1" applyBorder="1"/>
    <xf numFmtId="0" fontId="34" fillId="0" borderId="14" xfId="13" applyFont="1" applyFill="1" applyBorder="1" applyAlignment="1">
      <alignment horizontal="center"/>
    </xf>
    <xf numFmtId="0" fontId="34" fillId="0" borderId="14" xfId="13" applyFont="1" applyFill="1" applyBorder="1" applyAlignment="1"/>
    <xf numFmtId="166" fontId="34" fillId="0" borderId="14" xfId="0" applyNumberFormat="1" applyFont="1" applyFill="1" applyBorder="1"/>
    <xf numFmtId="0" fontId="34" fillId="8" borderId="0" xfId="13" applyFont="1" applyFill="1"/>
    <xf numFmtId="164" fontId="42" fillId="0" borderId="53" xfId="1" applyNumberFormat="1" applyFont="1" applyFill="1" applyBorder="1" applyAlignment="1"/>
    <xf numFmtId="43" fontId="42" fillId="0" borderId="53" xfId="1" applyNumberFormat="1" applyFont="1" applyFill="1" applyBorder="1"/>
    <xf numFmtId="164" fontId="42" fillId="0" borderId="53" xfId="1" applyNumberFormat="1" applyFont="1" applyFill="1" applyBorder="1"/>
    <xf numFmtId="43" fontId="42" fillId="0" borderId="54" xfId="0" applyNumberFormat="1" applyFont="1" applyFill="1" applyBorder="1"/>
    <xf numFmtId="41" fontId="9" fillId="0" borderId="4" xfId="2" applyFont="1" applyFill="1" applyBorder="1"/>
    <xf numFmtId="0" fontId="16" fillId="7" borderId="46" xfId="0" applyFont="1" applyFill="1" applyBorder="1" applyAlignment="1">
      <alignment horizontal="center" vertical="center"/>
    </xf>
    <xf numFmtId="0" fontId="35" fillId="0" borderId="47" xfId="0" applyFont="1" applyFill="1" applyBorder="1" applyAlignment="1">
      <alignment horizontal="center" vertical="center"/>
    </xf>
    <xf numFmtId="171" fontId="34" fillId="0" borderId="47" xfId="10" applyNumberFormat="1" applyFont="1" applyFill="1" applyBorder="1" applyAlignment="1">
      <alignment horizontal="center"/>
    </xf>
    <xf numFmtId="0" fontId="0" fillId="0" borderId="47" xfId="0" applyFill="1" applyBorder="1" applyAlignment="1">
      <alignment vertical="center" wrapText="1"/>
    </xf>
    <xf numFmtId="0" fontId="16" fillId="0" borderId="47" xfId="0" applyFont="1" applyFill="1" applyBorder="1"/>
    <xf numFmtId="0" fontId="44" fillId="0" borderId="47" xfId="0" applyFont="1" applyFill="1" applyBorder="1" applyAlignment="1">
      <alignment horizontal="center" vertical="center" wrapText="1"/>
    </xf>
    <xf numFmtId="0" fontId="46" fillId="0" borderId="47" xfId="10" applyFont="1" applyFill="1" applyBorder="1" applyAlignment="1">
      <alignment horizontal="center" vertical="center"/>
    </xf>
    <xf numFmtId="0" fontId="0" fillId="0" borderId="47" xfId="0" applyFill="1" applyBorder="1" applyAlignment="1">
      <alignment horizontal="center" vertical="center"/>
    </xf>
    <xf numFmtId="0" fontId="20" fillId="0" borderId="47" xfId="0" applyFont="1" applyFill="1" applyBorder="1" applyAlignment="1">
      <alignment horizontal="center" vertical="center"/>
    </xf>
    <xf numFmtId="0" fontId="20" fillId="0" borderId="47" xfId="0" applyFont="1" applyFill="1" applyBorder="1"/>
    <xf numFmtId="166" fontId="42" fillId="0" borderId="47" xfId="2" applyNumberFormat="1" applyFont="1" applyFill="1" applyBorder="1" applyAlignment="1">
      <alignment horizontal="center" vertical="center"/>
    </xf>
    <xf numFmtId="41" fontId="42" fillId="0" borderId="47" xfId="2" applyFont="1" applyFill="1" applyBorder="1" applyAlignment="1">
      <alignment vertical="center"/>
    </xf>
    <xf numFmtId="166" fontId="42" fillId="4" borderId="47" xfId="2" applyNumberFormat="1" applyFont="1" applyFill="1" applyBorder="1" applyAlignment="1">
      <alignment horizontal="right" vertical="center"/>
    </xf>
    <xf numFmtId="2" fontId="20" fillId="0" borderId="47" xfId="13" applyNumberFormat="1" applyFont="1" applyFill="1" applyBorder="1" applyAlignment="1">
      <alignment horizontal="center"/>
    </xf>
    <xf numFmtId="166" fontId="20" fillId="0" borderId="47" xfId="2" applyNumberFormat="1" applyFont="1" applyFill="1" applyBorder="1"/>
    <xf numFmtId="1" fontId="20" fillId="0" borderId="47" xfId="0" applyNumberFormat="1" applyFont="1" applyFill="1" applyBorder="1"/>
    <xf numFmtId="41" fontId="34" fillId="0" borderId="47" xfId="2" applyFont="1" applyFill="1" applyBorder="1" applyAlignment="1">
      <alignment horizontal="left"/>
    </xf>
    <xf numFmtId="41" fontId="9" fillId="7" borderId="56" xfId="2" applyFont="1" applyFill="1" applyBorder="1" applyAlignment="1">
      <alignment horizontal="center" vertical="center"/>
    </xf>
    <xf numFmtId="3" fontId="0" fillId="7" borderId="49" xfId="0" applyNumberFormat="1" applyFont="1" applyFill="1" applyBorder="1" applyAlignment="1">
      <alignment horizontal="right" vertical="center"/>
    </xf>
    <xf numFmtId="0" fontId="34" fillId="4" borderId="48" xfId="13" applyFont="1" applyFill="1" applyBorder="1" applyAlignment="1">
      <alignment horizontal="right"/>
    </xf>
    <xf numFmtId="0" fontId="34" fillId="0" borderId="49" xfId="13" applyFont="1" applyFill="1" applyBorder="1" applyAlignment="1">
      <alignment wrapText="1"/>
    </xf>
    <xf numFmtId="171" fontId="34" fillId="0" borderId="49" xfId="0" applyNumberFormat="1" applyFont="1" applyFill="1" applyBorder="1" applyAlignment="1">
      <alignment horizontal="center"/>
    </xf>
    <xf numFmtId="0" fontId="34" fillId="0" borderId="49" xfId="0" applyFont="1" applyFill="1" applyBorder="1"/>
    <xf numFmtId="0" fontId="34" fillId="0" borderId="49" xfId="10" applyFont="1" applyFill="1" applyBorder="1" applyAlignment="1">
      <alignment horizontal="center"/>
    </xf>
    <xf numFmtId="0" fontId="34" fillId="0" borderId="49" xfId="0" applyFont="1" applyFill="1" applyBorder="1" applyAlignment="1">
      <alignment horizontal="center"/>
    </xf>
    <xf numFmtId="0" fontId="34" fillId="0" borderId="49" xfId="0" applyFont="1" applyFill="1" applyBorder="1" applyAlignment="1"/>
    <xf numFmtId="0" fontId="34" fillId="0" borderId="49" xfId="13" applyFont="1" applyFill="1" applyBorder="1" applyAlignment="1">
      <alignment horizontal="center"/>
    </xf>
    <xf numFmtId="41" fontId="34" fillId="0" borderId="49" xfId="0" applyNumberFormat="1" applyFont="1" applyFill="1" applyBorder="1"/>
    <xf numFmtId="43" fontId="34" fillId="0" borderId="49" xfId="1" applyFont="1" applyFill="1" applyBorder="1"/>
    <xf numFmtId="0" fontId="34" fillId="0" borderId="56" xfId="13" applyFont="1" applyFill="1" applyBorder="1"/>
    <xf numFmtId="0" fontId="34" fillId="4" borderId="0" xfId="13" applyFont="1" applyFill="1"/>
    <xf numFmtId="0" fontId="20" fillId="0" borderId="51" xfId="0" applyFont="1" applyFill="1" applyBorder="1"/>
    <xf numFmtId="166" fontId="42" fillId="0" borderId="51" xfId="2" applyNumberFormat="1" applyFont="1" applyFill="1" applyBorder="1" applyAlignment="1">
      <alignment horizontal="center" vertical="center"/>
    </xf>
    <xf numFmtId="41" fontId="42" fillId="0" borderId="51" xfId="2" applyFont="1" applyFill="1" applyBorder="1" applyAlignment="1">
      <alignment vertical="center"/>
    </xf>
    <xf numFmtId="166" fontId="42" fillId="0" borderId="51" xfId="2" applyNumberFormat="1" applyFont="1" applyFill="1" applyBorder="1" applyAlignment="1">
      <alignment horizontal="right" vertical="center"/>
    </xf>
    <xf numFmtId="2" fontId="20" fillId="0" borderId="51" xfId="13" applyNumberFormat="1" applyFont="1" applyFill="1" applyBorder="1" applyAlignment="1">
      <alignment horizontal="center"/>
    </xf>
    <xf numFmtId="166" fontId="20" fillId="0" borderId="51" xfId="2" applyNumberFormat="1" applyFont="1" applyFill="1" applyBorder="1"/>
    <xf numFmtId="1" fontId="20" fillId="0" borderId="51" xfId="0" applyNumberFormat="1" applyFont="1" applyFill="1" applyBorder="1"/>
    <xf numFmtId="41" fontId="34" fillId="0" borderId="57" xfId="2" applyFont="1" applyFill="1" applyBorder="1" applyAlignment="1">
      <alignment horizontal="left"/>
    </xf>
    <xf numFmtId="43" fontId="42" fillId="0" borderId="53" xfId="1" applyFont="1" applyFill="1" applyBorder="1" applyAlignment="1"/>
    <xf numFmtId="0" fontId="0" fillId="0" borderId="14" xfId="0" applyFont="1" applyFill="1" applyBorder="1" applyAlignment="1">
      <alignment horizontal="center"/>
    </xf>
    <xf numFmtId="41" fontId="34" fillId="0" borderId="14" xfId="0" applyNumberFormat="1" applyFont="1" applyFill="1" applyBorder="1" applyAlignment="1">
      <alignment horizontal="center"/>
    </xf>
    <xf numFmtId="164" fontId="34" fillId="0" borderId="14" xfId="0" applyNumberFormat="1" applyFont="1" applyFill="1" applyBorder="1" applyAlignment="1">
      <alignment horizontal="center"/>
    </xf>
    <xf numFmtId="0" fontId="5" fillId="0" borderId="14" xfId="0" applyFont="1" applyFill="1" applyBorder="1" applyAlignment="1">
      <alignment horizontal="left"/>
    </xf>
    <xf numFmtId="43" fontId="9" fillId="0" borderId="14" xfId="9" applyFont="1" applyFill="1" applyBorder="1"/>
    <xf numFmtId="0" fontId="0" fillId="0" borderId="14" xfId="0" applyFont="1" applyFill="1" applyBorder="1"/>
    <xf numFmtId="166" fontId="0" fillId="0" borderId="14" xfId="0" applyNumberFormat="1" applyFont="1" applyFill="1" applyBorder="1"/>
    <xf numFmtId="0" fontId="42" fillId="0" borderId="14" xfId="0" applyFont="1" applyFill="1" applyBorder="1"/>
    <xf numFmtId="41" fontId="42" fillId="0" borderId="14" xfId="12" applyFont="1" applyFill="1" applyBorder="1"/>
    <xf numFmtId="166" fontId="42" fillId="0" borderId="14" xfId="2" applyNumberFormat="1" applyFont="1" applyFill="1" applyBorder="1"/>
    <xf numFmtId="164" fontId="42" fillId="0" borderId="14" xfId="0" applyNumberFormat="1" applyFont="1" applyFill="1" applyBorder="1"/>
    <xf numFmtId="0" fontId="34" fillId="0" borderId="58" xfId="0" applyFont="1" applyFill="1" applyBorder="1"/>
    <xf numFmtId="0" fontId="34" fillId="0" borderId="58" xfId="0" quotePrefix="1" applyFont="1" applyFill="1" applyBorder="1" applyAlignment="1">
      <alignment horizontal="center"/>
    </xf>
    <xf numFmtId="0" fontId="0" fillId="0" borderId="58" xfId="0" applyFont="1" applyFill="1" applyBorder="1" applyAlignment="1">
      <alignment horizontal="center"/>
    </xf>
    <xf numFmtId="41" fontId="34" fillId="0" borderId="58" xfId="0" applyNumberFormat="1" applyFont="1" applyFill="1" applyBorder="1" applyAlignment="1">
      <alignment horizontal="center"/>
    </xf>
    <xf numFmtId="43" fontId="34" fillId="0" borderId="58" xfId="0" applyNumberFormat="1" applyFont="1" applyFill="1" applyBorder="1" applyAlignment="1">
      <alignment horizontal="center"/>
    </xf>
    <xf numFmtId="0" fontId="5" fillId="0" borderId="58" xfId="0" applyFont="1" applyFill="1" applyBorder="1" applyAlignment="1">
      <alignment horizontal="left"/>
    </xf>
    <xf numFmtId="164" fontId="34" fillId="0" borderId="58" xfId="0" applyNumberFormat="1" applyFont="1" applyFill="1" applyBorder="1" applyAlignment="1">
      <alignment horizontal="left" indent="1"/>
    </xf>
    <xf numFmtId="164" fontId="34" fillId="0" borderId="58" xfId="0" applyNumberFormat="1" applyFont="1" applyFill="1" applyBorder="1" applyAlignment="1"/>
    <xf numFmtId="43" fontId="9" fillId="0" borderId="58" xfId="9" applyFont="1" applyFill="1" applyBorder="1"/>
    <xf numFmtId="0" fontId="0" fillId="0" borderId="58" xfId="0" applyFont="1" applyFill="1" applyBorder="1"/>
    <xf numFmtId="166" fontId="0" fillId="0" borderId="58" xfId="0" applyNumberFormat="1" applyFont="1" applyFill="1" applyBorder="1"/>
    <xf numFmtId="41" fontId="42" fillId="0" borderId="58" xfId="12" applyFont="1" applyFill="1" applyBorder="1"/>
    <xf numFmtId="166" fontId="42" fillId="0" borderId="58" xfId="2" applyNumberFormat="1" applyFont="1" applyFill="1" applyBorder="1"/>
    <xf numFmtId="0" fontId="42" fillId="0" borderId="58" xfId="0" applyFont="1" applyFill="1" applyBorder="1" applyAlignment="1"/>
    <xf numFmtId="0" fontId="42" fillId="0" borderId="58" xfId="0" applyFont="1" applyFill="1" applyBorder="1"/>
    <xf numFmtId="0" fontId="16" fillId="6" borderId="59" xfId="10" applyFont="1" applyFill="1" applyBorder="1" applyAlignment="1">
      <alignment horizontal="center"/>
    </xf>
    <xf numFmtId="0" fontId="41" fillId="6" borderId="59" xfId="0" applyFont="1" applyFill="1" applyBorder="1" applyAlignment="1"/>
    <xf numFmtId="0" fontId="49" fillId="6" borderId="59" xfId="11" applyFont="1" applyFill="1" applyBorder="1"/>
    <xf numFmtId="0" fontId="20" fillId="6" borderId="59" xfId="11" applyFont="1" applyFill="1" applyBorder="1"/>
    <xf numFmtId="0" fontId="49" fillId="6" borderId="59" xfId="11" applyFont="1" applyFill="1" applyBorder="1" applyAlignment="1">
      <alignment horizontal="center"/>
    </xf>
    <xf numFmtId="41" fontId="27" fillId="6" borderId="59" xfId="12" applyFont="1" applyFill="1" applyBorder="1" applyAlignment="1">
      <alignment horizontal="center"/>
    </xf>
    <xf numFmtId="166" fontId="27" fillId="6" borderId="59" xfId="2" applyNumberFormat="1" applyFont="1" applyFill="1" applyBorder="1" applyAlignment="1">
      <alignment horizontal="center"/>
    </xf>
    <xf numFmtId="41" fontId="27" fillId="6" borderId="59" xfId="2" applyNumberFormat="1" applyFont="1" applyFill="1" applyBorder="1" applyAlignment="1"/>
    <xf numFmtId="41" fontId="27" fillId="6" borderId="59" xfId="2" applyNumberFormat="1" applyFont="1" applyFill="1" applyBorder="1" applyAlignment="1">
      <alignment horizontal="center"/>
    </xf>
    <xf numFmtId="41" fontId="49" fillId="6" borderId="49" xfId="2" quotePrefix="1" applyFont="1" applyFill="1" applyBorder="1" applyAlignment="1">
      <alignment horizontal="right"/>
    </xf>
    <xf numFmtId="41" fontId="9" fillId="0" borderId="0" xfId="2" applyFont="1" applyFill="1" applyBorder="1"/>
    <xf numFmtId="0" fontId="16" fillId="5" borderId="46" xfId="10" applyFont="1" applyFill="1" applyBorder="1" applyAlignment="1">
      <alignment horizontal="center"/>
    </xf>
    <xf numFmtId="0" fontId="41" fillId="5" borderId="47" xfId="0" applyFont="1" applyFill="1" applyBorder="1" applyAlignment="1">
      <alignment horizontal="left"/>
    </xf>
    <xf numFmtId="0" fontId="41" fillId="5" borderId="47" xfId="0" applyFont="1" applyFill="1" applyBorder="1" applyAlignment="1">
      <alignment horizontal="center"/>
    </xf>
    <xf numFmtId="0" fontId="5" fillId="5" borderId="47" xfId="0" applyFont="1" applyFill="1" applyBorder="1" applyAlignment="1"/>
    <xf numFmtId="0" fontId="49" fillId="5" borderId="47" xfId="11" applyFont="1" applyFill="1" applyBorder="1"/>
    <xf numFmtId="0" fontId="20" fillId="5" borderId="47" xfId="11" applyFont="1" applyFill="1" applyBorder="1"/>
    <xf numFmtId="0" fontId="49" fillId="5" borderId="47" xfId="11" applyFont="1" applyFill="1" applyBorder="1" applyAlignment="1">
      <alignment horizontal="center"/>
    </xf>
    <xf numFmtId="41" fontId="20" fillId="5" borderId="47" xfId="12" applyFont="1" applyFill="1" applyBorder="1" applyAlignment="1">
      <alignment horizontal="center"/>
    </xf>
    <xf numFmtId="166" fontId="20" fillId="5" borderId="47" xfId="2" applyNumberFormat="1" applyFont="1" applyFill="1" applyBorder="1"/>
    <xf numFmtId="0" fontId="43" fillId="5" borderId="47" xfId="0" applyFont="1" applyFill="1" applyBorder="1" applyAlignment="1"/>
    <xf numFmtId="166" fontId="43" fillId="5" borderId="47" xfId="2" applyNumberFormat="1" applyFont="1" applyFill="1" applyBorder="1" applyAlignment="1">
      <alignment horizontal="center"/>
    </xf>
    <xf numFmtId="41" fontId="43" fillId="5" borderId="47" xfId="12" applyNumberFormat="1" applyFont="1" applyFill="1" applyBorder="1" applyAlignment="1">
      <alignment horizontal="center"/>
    </xf>
    <xf numFmtId="41" fontId="43" fillId="5" borderId="47" xfId="2" applyNumberFormat="1" applyFont="1" applyFill="1" applyBorder="1" applyAlignment="1">
      <alignment horizontal="center"/>
    </xf>
    <xf numFmtId="164" fontId="42" fillId="0" borderId="47" xfId="0" applyNumberFormat="1" applyFont="1" applyFill="1" applyBorder="1"/>
    <xf numFmtId="41" fontId="49" fillId="5" borderId="49" xfId="2" quotePrefix="1" applyFont="1" applyFill="1" applyBorder="1" applyAlignment="1">
      <alignment horizontal="right"/>
    </xf>
    <xf numFmtId="0" fontId="16" fillId="5" borderId="48" xfId="10" applyFont="1" applyFill="1" applyBorder="1" applyAlignment="1">
      <alignment horizontal="center"/>
    </xf>
    <xf numFmtId="0" fontId="41" fillId="5" borderId="49" xfId="0" applyFont="1" applyFill="1" applyBorder="1" applyAlignment="1">
      <alignment horizontal="left"/>
    </xf>
    <xf numFmtId="0" fontId="41" fillId="5" borderId="49" xfId="0" applyFont="1" applyFill="1" applyBorder="1" applyAlignment="1">
      <alignment horizontal="center"/>
    </xf>
    <xf numFmtId="0" fontId="5" fillId="5" borderId="49" xfId="0" applyFont="1" applyFill="1" applyBorder="1" applyAlignment="1"/>
    <xf numFmtId="0" fontId="49" fillId="5" borderId="49" xfId="11" applyFont="1" applyFill="1" applyBorder="1"/>
    <xf numFmtId="0" fontId="20" fillId="5" borderId="49" xfId="11" applyFont="1" applyFill="1" applyBorder="1"/>
    <xf numFmtId="0" fontId="49" fillId="5" borderId="49" xfId="11" applyFont="1" applyFill="1" applyBorder="1" applyAlignment="1">
      <alignment horizontal="center"/>
    </xf>
    <xf numFmtId="0" fontId="20" fillId="5" borderId="49" xfId="11" applyFont="1" applyFill="1" applyBorder="1" applyAlignment="1">
      <alignment horizontal="center"/>
    </xf>
    <xf numFmtId="41" fontId="20" fillId="5" borderId="49" xfId="12" applyFont="1" applyFill="1" applyBorder="1" applyAlignment="1">
      <alignment horizontal="center"/>
    </xf>
    <xf numFmtId="166" fontId="20" fillId="5" borderId="49" xfId="2" applyNumberFormat="1" applyFont="1" applyFill="1" applyBorder="1"/>
    <xf numFmtId="0" fontId="43" fillId="5" borderId="49" xfId="0" applyFont="1" applyFill="1" applyBorder="1" applyAlignment="1"/>
    <xf numFmtId="166" fontId="43" fillId="5" borderId="49" xfId="2" applyNumberFormat="1" applyFont="1" applyFill="1" applyBorder="1" applyAlignment="1">
      <alignment horizontal="center"/>
    </xf>
    <xf numFmtId="41" fontId="20" fillId="5" borderId="49" xfId="2" applyNumberFormat="1" applyFont="1" applyFill="1" applyBorder="1"/>
    <xf numFmtId="166" fontId="42" fillId="5" borderId="49" xfId="2" applyNumberFormat="1" applyFont="1" applyFill="1" applyBorder="1" applyAlignment="1">
      <alignment horizontal="center"/>
    </xf>
    <xf numFmtId="0" fontId="16" fillId="5" borderId="50" xfId="10" applyFont="1" applyFill="1" applyBorder="1" applyAlignment="1">
      <alignment horizontal="center"/>
    </xf>
    <xf numFmtId="0" fontId="41" fillId="5" borderId="51" xfId="0" applyFont="1" applyFill="1" applyBorder="1" applyAlignment="1">
      <alignment horizontal="left"/>
    </xf>
    <xf numFmtId="0" fontId="41" fillId="5" borderId="51" xfId="0" applyFont="1" applyFill="1" applyBorder="1" applyAlignment="1">
      <alignment horizontal="center"/>
    </xf>
    <xf numFmtId="0" fontId="5" fillId="5" borderId="51" xfId="0" applyFont="1" applyFill="1" applyBorder="1" applyAlignment="1"/>
    <xf numFmtId="0" fontId="49" fillId="5" borderId="51" xfId="11" applyFont="1" applyFill="1" applyBorder="1"/>
    <xf numFmtId="0" fontId="20" fillId="5" borderId="51" xfId="11" applyFont="1" applyFill="1" applyBorder="1"/>
    <xf numFmtId="0" fontId="49" fillId="5" borderId="51" xfId="11" applyFont="1" applyFill="1" applyBorder="1" applyAlignment="1">
      <alignment horizontal="center"/>
    </xf>
    <xf numFmtId="41" fontId="20" fillId="5" borderId="51" xfId="12" applyFont="1" applyFill="1" applyBorder="1" applyAlignment="1">
      <alignment horizontal="center"/>
    </xf>
    <xf numFmtId="166" fontId="20" fillId="5" borderId="51" xfId="2" applyNumberFormat="1" applyFont="1" applyFill="1" applyBorder="1"/>
    <xf numFmtId="0" fontId="43" fillId="5" borderId="51" xfId="0" applyFont="1" applyFill="1" applyBorder="1" applyAlignment="1"/>
    <xf numFmtId="166" fontId="43" fillId="5" borderId="51" xfId="2" applyNumberFormat="1" applyFont="1" applyFill="1" applyBorder="1" applyAlignment="1">
      <alignment horizontal="center"/>
    </xf>
    <xf numFmtId="41" fontId="49" fillId="5" borderId="51" xfId="2" quotePrefix="1" applyFont="1" applyFill="1" applyBorder="1" applyAlignment="1">
      <alignment horizontal="right"/>
    </xf>
    <xf numFmtId="0" fontId="20" fillId="5" borderId="51" xfId="11" applyFont="1" applyFill="1" applyBorder="1" applyAlignment="1">
      <alignment horizontal="center"/>
    </xf>
    <xf numFmtId="166" fontId="43" fillId="5" borderId="51" xfId="12" applyNumberFormat="1" applyFont="1" applyFill="1" applyBorder="1" applyAlignment="1">
      <alignment horizontal="center"/>
    </xf>
    <xf numFmtId="41" fontId="43" fillId="5" borderId="51" xfId="12" applyNumberFormat="1" applyFont="1" applyFill="1" applyBorder="1" applyAlignment="1">
      <alignment horizontal="right"/>
    </xf>
    <xf numFmtId="0" fontId="16" fillId="6" borderId="8" xfId="10" applyFont="1" applyFill="1" applyBorder="1" applyAlignment="1">
      <alignment horizontal="center"/>
    </xf>
    <xf numFmtId="0" fontId="35" fillId="6" borderId="8" xfId="13" applyFont="1" applyFill="1" applyBorder="1" applyAlignment="1"/>
    <xf numFmtId="0" fontId="34" fillId="6" borderId="8" xfId="13" applyFont="1" applyFill="1" applyBorder="1" applyAlignment="1">
      <alignment horizontal="center"/>
    </xf>
    <xf numFmtId="164" fontId="43" fillId="6" borderId="8" xfId="0" applyNumberFormat="1" applyFont="1" applyFill="1" applyBorder="1" applyAlignment="1">
      <alignment horizontal="center"/>
    </xf>
    <xf numFmtId="166" fontId="43" fillId="6" borderId="8" xfId="2" applyNumberFormat="1" applyFont="1" applyFill="1" applyBorder="1" applyAlignment="1">
      <alignment horizontal="center"/>
    </xf>
    <xf numFmtId="164" fontId="43" fillId="6" borderId="8" xfId="0" applyNumberFormat="1" applyFont="1" applyFill="1" applyBorder="1" applyAlignment="1"/>
    <xf numFmtId="43" fontId="43" fillId="6" borderId="8" xfId="0" applyNumberFormat="1" applyFont="1" applyFill="1" applyBorder="1" applyAlignment="1">
      <alignment horizontal="center"/>
    </xf>
    <xf numFmtId="41" fontId="49" fillId="6" borderId="8" xfId="2" quotePrefix="1" applyFont="1" applyFill="1" applyBorder="1" applyAlignment="1">
      <alignment horizontal="right"/>
    </xf>
    <xf numFmtId="0" fontId="5" fillId="5" borderId="47" xfId="13" applyFont="1" applyFill="1" applyBorder="1" applyAlignment="1">
      <alignment horizontal="left" wrapText="1"/>
    </xf>
    <xf numFmtId="0" fontId="5" fillId="5" borderId="47" xfId="13" applyFont="1" applyFill="1" applyBorder="1" applyAlignment="1">
      <alignment horizontal="center" wrapText="1"/>
    </xf>
    <xf numFmtId="0" fontId="5" fillId="5" borderId="47" xfId="13" applyFont="1" applyFill="1" applyBorder="1" applyAlignment="1"/>
    <xf numFmtId="0" fontId="34" fillId="5" borderId="47" xfId="13" applyFont="1" applyFill="1" applyBorder="1" applyAlignment="1">
      <alignment horizontal="center"/>
    </xf>
    <xf numFmtId="164" fontId="27" fillId="5" borderId="47" xfId="13" quotePrefix="1" applyNumberFormat="1" applyFont="1" applyFill="1" applyBorder="1" applyAlignment="1">
      <alignment horizontal="center"/>
    </xf>
    <xf numFmtId="166" fontId="27" fillId="5" borderId="47" xfId="2" quotePrefix="1" applyNumberFormat="1" applyFont="1" applyFill="1" applyBorder="1" applyAlignment="1">
      <alignment horizontal="center"/>
    </xf>
    <xf numFmtId="166" fontId="43" fillId="5" borderId="47" xfId="12" applyNumberFormat="1" applyFont="1" applyFill="1" applyBorder="1" applyAlignment="1">
      <alignment horizontal="center"/>
    </xf>
    <xf numFmtId="41" fontId="49" fillId="5" borderId="47" xfId="2" quotePrefix="1" applyFont="1" applyFill="1" applyBorder="1" applyAlignment="1">
      <alignment horizontal="right"/>
    </xf>
    <xf numFmtId="0" fontId="5" fillId="5" borderId="49" xfId="13" applyFont="1" applyFill="1" applyBorder="1" applyAlignment="1">
      <alignment horizontal="left" wrapText="1"/>
    </xf>
    <xf numFmtId="0" fontId="5" fillId="5" borderId="49" xfId="13" applyFont="1" applyFill="1" applyBorder="1" applyAlignment="1">
      <alignment horizontal="center" wrapText="1"/>
    </xf>
    <xf numFmtId="0" fontId="5" fillId="5" borderId="49" xfId="13" applyFont="1" applyFill="1" applyBorder="1" applyAlignment="1"/>
    <xf numFmtId="0" fontId="34" fillId="5" borderId="49" xfId="13" applyFont="1" applyFill="1" applyBorder="1" applyAlignment="1">
      <alignment horizontal="center"/>
    </xf>
    <xf numFmtId="164" fontId="43" fillId="5" borderId="49" xfId="9" applyNumberFormat="1" applyFont="1" applyFill="1" applyBorder="1" applyAlignment="1">
      <alignment horizontal="center"/>
    </xf>
    <xf numFmtId="43" fontId="43" fillId="5" borderId="49" xfId="9" applyFont="1" applyFill="1" applyBorder="1" applyAlignment="1"/>
    <xf numFmtId="43" fontId="43" fillId="5" borderId="49" xfId="9" applyFont="1" applyFill="1" applyBorder="1" applyAlignment="1">
      <alignment horizontal="center"/>
    </xf>
    <xf numFmtId="164" fontId="42" fillId="0" borderId="49" xfId="0" applyNumberFormat="1" applyFont="1" applyFill="1" applyBorder="1"/>
    <xf numFmtId="0" fontId="34" fillId="0" borderId="50" xfId="10" applyFont="1" applyFill="1" applyBorder="1" applyAlignment="1">
      <alignment horizontal="right"/>
    </xf>
    <xf numFmtId="171" fontId="34" fillId="0" borderId="51" xfId="10" applyNumberFormat="1" applyFont="1" applyFill="1" applyBorder="1" applyAlignment="1">
      <alignment horizontal="left"/>
    </xf>
    <xf numFmtId="0" fontId="34" fillId="0" borderId="51" xfId="14" applyFont="1" applyFill="1" applyBorder="1" applyAlignment="1">
      <alignment horizontal="center"/>
    </xf>
    <xf numFmtId="0" fontId="34" fillId="0" borderId="51" xfId="14" applyFont="1" applyFill="1" applyBorder="1" applyAlignment="1">
      <alignment horizontal="center" vertical="top"/>
    </xf>
    <xf numFmtId="0" fontId="34" fillId="0" borderId="51" xfId="0" applyFont="1" applyFill="1" applyBorder="1" applyAlignment="1">
      <alignment horizontal="center"/>
    </xf>
    <xf numFmtId="0" fontId="34" fillId="0" borderId="51" xfId="0" applyFont="1" applyFill="1" applyBorder="1"/>
    <xf numFmtId="0" fontId="34" fillId="0" borderId="51" xfId="15" applyFont="1" applyFill="1" applyBorder="1" applyAlignment="1">
      <alignment horizontal="center"/>
    </xf>
    <xf numFmtId="164" fontId="50" fillId="0" borderId="51" xfId="12" applyNumberFormat="1" applyFont="1" applyFill="1" applyBorder="1" applyAlignment="1">
      <alignment horizontal="center" vertical="center"/>
    </xf>
    <xf numFmtId="166" fontId="20" fillId="0" borderId="51" xfId="2" applyNumberFormat="1" applyFont="1" applyFill="1" applyBorder="1" applyAlignment="1">
      <alignment horizontal="right"/>
    </xf>
    <xf numFmtId="0" fontId="50" fillId="0" borderId="51" xfId="12" applyNumberFormat="1" applyFont="1" applyFill="1" applyBorder="1" applyAlignment="1">
      <alignment vertical="center"/>
    </xf>
    <xf numFmtId="4" fontId="20" fillId="0" borderId="51" xfId="14" applyNumberFormat="1" applyFont="1" applyFill="1" applyBorder="1" applyAlignment="1">
      <alignment horizontal="right"/>
    </xf>
    <xf numFmtId="41" fontId="51" fillId="0" borderId="51" xfId="2" applyFont="1" applyFill="1" applyBorder="1" applyAlignment="1">
      <alignment horizontal="left" vertical="center"/>
    </xf>
    <xf numFmtId="0" fontId="34" fillId="6" borderId="8" xfId="13" quotePrefix="1" applyFont="1" applyFill="1" applyBorder="1" applyAlignment="1"/>
    <xf numFmtId="0" fontId="7" fillId="6" borderId="8" xfId="0" applyFont="1" applyFill="1" applyBorder="1" applyAlignment="1">
      <alignment horizontal="left" indent="1"/>
    </xf>
    <xf numFmtId="0" fontId="0" fillId="6" borderId="8" xfId="0" applyFont="1" applyFill="1" applyBorder="1" applyAlignment="1">
      <alignment horizontal="center"/>
    </xf>
    <xf numFmtId="0" fontId="34" fillId="6" borderId="8" xfId="13" applyFont="1" applyFill="1" applyBorder="1"/>
    <xf numFmtId="0" fontId="20" fillId="6" borderId="8" xfId="13" quotePrefix="1" applyFont="1" applyFill="1" applyBorder="1" applyAlignment="1">
      <alignment horizontal="center"/>
    </xf>
    <xf numFmtId="166" fontId="20" fillId="6" borderId="8" xfId="2" applyNumberFormat="1" applyFont="1" applyFill="1" applyBorder="1"/>
    <xf numFmtId="43" fontId="27" fillId="6" borderId="8" xfId="13" quotePrefix="1" applyNumberFormat="1" applyFont="1" applyFill="1" applyBorder="1" applyAlignment="1"/>
    <xf numFmtId="166" fontId="27" fillId="6" borderId="8" xfId="2" applyNumberFormat="1" applyFont="1" applyFill="1" applyBorder="1"/>
    <xf numFmtId="0" fontId="43" fillId="6" borderId="8" xfId="0" applyFont="1" applyFill="1" applyBorder="1"/>
    <xf numFmtId="166" fontId="43" fillId="6" borderId="8" xfId="2" applyNumberFormat="1" applyFont="1" applyFill="1" applyBorder="1"/>
    <xf numFmtId="43" fontId="27" fillId="6" borderId="8" xfId="13" quotePrefix="1" applyNumberFormat="1" applyFont="1" applyFill="1" applyBorder="1" applyAlignment="1">
      <alignment horizontal="center"/>
    </xf>
    <xf numFmtId="41" fontId="51" fillId="6" borderId="8" xfId="2" applyFont="1" applyFill="1" applyBorder="1" applyAlignment="1">
      <alignment horizontal="left" vertical="center"/>
    </xf>
    <xf numFmtId="0" fontId="34" fillId="0" borderId="46" xfId="13" quotePrefix="1" applyFont="1" applyFill="1" applyBorder="1" applyAlignment="1"/>
    <xf numFmtId="0" fontId="7" fillId="0" borderId="47" xfId="0" applyFont="1" applyFill="1" applyBorder="1" applyAlignment="1">
      <alignment horizontal="left" indent="1"/>
    </xf>
    <xf numFmtId="0" fontId="5" fillId="0" borderId="47" xfId="13" applyFont="1" applyFill="1" applyBorder="1"/>
    <xf numFmtId="0" fontId="34" fillId="0" borderId="47" xfId="13" applyFont="1" applyFill="1" applyBorder="1" applyAlignment="1">
      <alignment horizontal="center"/>
    </xf>
    <xf numFmtId="0" fontId="20" fillId="0" borderId="47" xfId="13" quotePrefix="1" applyFont="1" applyFill="1" applyBorder="1" applyAlignment="1">
      <alignment horizontal="center"/>
    </xf>
    <xf numFmtId="43" fontId="27" fillId="0" borderId="47" xfId="13" quotePrefix="1" applyNumberFormat="1" applyFont="1" applyFill="1" applyBorder="1" applyAlignment="1"/>
    <xf numFmtId="166" fontId="27" fillId="0" borderId="47" xfId="2" applyNumberFormat="1" applyFont="1" applyFill="1" applyBorder="1"/>
    <xf numFmtId="0" fontId="43" fillId="0" borderId="47" xfId="0" applyFont="1" applyFill="1" applyBorder="1"/>
    <xf numFmtId="166" fontId="43" fillId="0" borderId="47" xfId="2" applyNumberFormat="1" applyFont="1" applyFill="1" applyBorder="1"/>
    <xf numFmtId="43" fontId="27" fillId="0" borderId="47" xfId="13" quotePrefix="1" applyNumberFormat="1" applyFont="1" applyFill="1" applyBorder="1" applyAlignment="1">
      <alignment horizontal="center"/>
    </xf>
    <xf numFmtId="41" fontId="51" fillId="0" borderId="47" xfId="2" applyFont="1" applyFill="1" applyBorder="1" applyAlignment="1">
      <alignment horizontal="left" vertical="center"/>
    </xf>
    <xf numFmtId="0" fontId="34" fillId="0" borderId="48" xfId="13" quotePrefix="1" applyFont="1" applyFill="1" applyBorder="1" applyAlignment="1"/>
    <xf numFmtId="0" fontId="7" fillId="0" borderId="49" xfId="0" applyFont="1" applyFill="1" applyBorder="1" applyAlignment="1">
      <alignment horizontal="left" indent="1"/>
    </xf>
    <xf numFmtId="0" fontId="5" fillId="0" borderId="49" xfId="13" applyFont="1" applyFill="1" applyBorder="1"/>
    <xf numFmtId="0" fontId="20" fillId="0" borderId="49" xfId="13" quotePrefix="1" applyFont="1" applyFill="1" applyBorder="1" applyAlignment="1">
      <alignment horizontal="center"/>
    </xf>
    <xf numFmtId="166" fontId="20" fillId="0" borderId="49" xfId="2" applyNumberFormat="1" applyFont="1" applyFill="1" applyBorder="1"/>
    <xf numFmtId="43" fontId="27" fillId="0" borderId="49" xfId="13" quotePrefix="1" applyNumberFormat="1" applyFont="1" applyFill="1" applyBorder="1" applyAlignment="1"/>
    <xf numFmtId="166" fontId="27" fillId="0" borderId="49" xfId="2" applyNumberFormat="1" applyFont="1" applyFill="1" applyBorder="1"/>
    <xf numFmtId="0" fontId="43" fillId="0" borderId="49" xfId="0" applyFont="1" applyFill="1" applyBorder="1"/>
    <xf numFmtId="166" fontId="43" fillId="0" borderId="49" xfId="2" applyNumberFormat="1" applyFont="1" applyFill="1" applyBorder="1"/>
    <xf numFmtId="43" fontId="27" fillId="0" borderId="49" xfId="13" quotePrefix="1" applyNumberFormat="1" applyFont="1" applyFill="1" applyBorder="1" applyAlignment="1">
      <alignment horizontal="center"/>
    </xf>
    <xf numFmtId="41" fontId="51" fillId="0" borderId="49" xfId="2" applyFont="1" applyFill="1" applyBorder="1" applyAlignment="1">
      <alignment horizontal="left" vertical="center"/>
    </xf>
    <xf numFmtId="171" fontId="34" fillId="0" borderId="49" xfId="13" applyNumberFormat="1" applyFont="1" applyFill="1" applyBorder="1" applyAlignment="1" applyProtection="1">
      <alignment horizontal="center"/>
      <protection hidden="1"/>
    </xf>
    <xf numFmtId="43" fontId="20" fillId="0" borderId="49" xfId="13" quotePrefix="1" applyNumberFormat="1" applyFont="1" applyFill="1" applyBorder="1" applyAlignment="1"/>
    <xf numFmtId="166" fontId="20" fillId="0" borderId="49" xfId="2" quotePrefix="1" applyNumberFormat="1" applyFont="1" applyFill="1" applyBorder="1" applyAlignment="1">
      <alignment horizontal="center"/>
    </xf>
    <xf numFmtId="43" fontId="20" fillId="0" borderId="49" xfId="13" quotePrefix="1" applyNumberFormat="1" applyFont="1" applyFill="1" applyBorder="1" applyAlignment="1">
      <alignment horizontal="center"/>
    </xf>
    <xf numFmtId="0" fontId="34" fillId="0" borderId="50" xfId="13" quotePrefix="1" applyFont="1" applyFill="1" applyBorder="1" applyAlignment="1"/>
    <xf numFmtId="0" fontId="34" fillId="0" borderId="51" xfId="13" applyFont="1" applyFill="1" applyBorder="1"/>
    <xf numFmtId="0" fontId="34" fillId="0" borderId="51" xfId="13" applyFont="1" applyFill="1" applyBorder="1" applyAlignment="1">
      <alignment horizontal="center"/>
    </xf>
    <xf numFmtId="0" fontId="20" fillId="0" borderId="51" xfId="13" quotePrefix="1" applyFont="1" applyFill="1" applyBorder="1" applyAlignment="1">
      <alignment horizontal="center"/>
    </xf>
    <xf numFmtId="0" fontId="20" fillId="0" borderId="51" xfId="13" quotePrefix="1" applyFont="1" applyFill="1" applyBorder="1" applyAlignment="1"/>
    <xf numFmtId="0" fontId="34" fillId="0" borderId="8" xfId="14" applyFont="1" applyFill="1" applyBorder="1" applyAlignment="1"/>
    <xf numFmtId="0" fontId="27" fillId="0" borderId="8" xfId="0" applyFont="1" applyFill="1" applyBorder="1" applyAlignment="1">
      <alignment horizontal="left" indent="1"/>
    </xf>
    <xf numFmtId="0" fontId="0" fillId="0" borderId="8" xfId="0" applyFont="1" applyFill="1" applyBorder="1" applyAlignment="1">
      <alignment horizontal="center"/>
    </xf>
    <xf numFmtId="0" fontId="34" fillId="0" borderId="8" xfId="0" applyFont="1" applyFill="1" applyBorder="1" applyAlignment="1">
      <alignment vertical="center"/>
    </xf>
    <xf numFmtId="0" fontId="34" fillId="0" borderId="8" xfId="13" applyFont="1" applyFill="1" applyBorder="1" applyAlignment="1">
      <alignment horizontal="center"/>
    </xf>
    <xf numFmtId="0" fontId="34" fillId="0" borderId="8" xfId="0" applyFont="1" applyFill="1" applyBorder="1" applyAlignment="1">
      <alignment horizontal="center"/>
    </xf>
    <xf numFmtId="0" fontId="34" fillId="0" borderId="8" xfId="14" applyFont="1" applyFill="1" applyBorder="1" applyAlignment="1">
      <alignment horizontal="center" vertical="top"/>
    </xf>
    <xf numFmtId="0" fontId="34" fillId="0" borderId="8" xfId="0" applyFont="1" applyFill="1" applyBorder="1"/>
    <xf numFmtId="0" fontId="34" fillId="0" borderId="8" xfId="15" applyFont="1" applyFill="1" applyBorder="1" applyAlignment="1">
      <alignment horizontal="center"/>
    </xf>
    <xf numFmtId="0" fontId="20" fillId="0" borderId="8" xfId="12" applyNumberFormat="1" applyFont="1" applyFill="1" applyBorder="1" applyAlignment="1">
      <alignment horizontal="center" vertical="center"/>
    </xf>
    <xf numFmtId="166" fontId="20" fillId="0" borderId="8" xfId="2" applyNumberFormat="1" applyFont="1" applyFill="1" applyBorder="1" applyAlignment="1">
      <alignment horizontal="right"/>
    </xf>
    <xf numFmtId="0" fontId="20" fillId="0" borderId="8" xfId="12" applyNumberFormat="1" applyFont="1" applyFill="1" applyBorder="1" applyAlignment="1">
      <alignment vertical="center"/>
    </xf>
    <xf numFmtId="0" fontId="42" fillId="0" borderId="8" xfId="0" applyFont="1" applyFill="1" applyBorder="1"/>
    <xf numFmtId="166" fontId="42" fillId="0" borderId="8" xfId="2" applyNumberFormat="1" applyFont="1" applyFill="1" applyBorder="1"/>
    <xf numFmtId="41" fontId="51" fillId="0" borderId="8" xfId="2" applyFont="1" applyFill="1" applyBorder="1" applyAlignment="1">
      <alignment horizontal="left" vertical="center"/>
    </xf>
    <xf numFmtId="0" fontId="0" fillId="0" borderId="37" xfId="0" applyFont="1" applyFill="1" applyBorder="1"/>
    <xf numFmtId="0" fontId="50" fillId="0" borderId="14" xfId="12" applyNumberFormat="1" applyFont="1" applyFill="1" applyBorder="1" applyAlignment="1">
      <alignment horizontal="center" vertical="center"/>
    </xf>
    <xf numFmtId="166" fontId="20" fillId="0" borderId="14" xfId="2" applyNumberFormat="1" applyFont="1" applyFill="1" applyBorder="1"/>
    <xf numFmtId="0" fontId="50" fillId="0" borderId="14" xfId="12" applyNumberFormat="1" applyFont="1" applyFill="1" applyBorder="1" applyAlignment="1">
      <alignment vertical="center"/>
    </xf>
    <xf numFmtId="0" fontId="0" fillId="0" borderId="8" xfId="0" applyFont="1" applyFill="1" applyBorder="1" applyAlignment="1">
      <alignment vertical="center"/>
    </xf>
    <xf numFmtId="0" fontId="0" fillId="0" borderId="8" xfId="0" applyFont="1" applyFill="1" applyBorder="1" applyAlignment="1">
      <alignment horizontal="center" vertical="center"/>
    </xf>
    <xf numFmtId="164" fontId="43" fillId="0" borderId="8" xfId="0" applyNumberFormat="1" applyFont="1" applyFill="1" applyBorder="1" applyAlignment="1">
      <alignment vertical="center"/>
    </xf>
    <xf numFmtId="166" fontId="43" fillId="0" borderId="8" xfId="2" applyNumberFormat="1" applyFont="1" applyFill="1" applyBorder="1" applyAlignment="1">
      <alignment vertical="center"/>
    </xf>
    <xf numFmtId="43" fontId="43" fillId="0" borderId="8" xfId="0" applyNumberFormat="1" applyFont="1" applyFill="1" applyBorder="1" applyAlignment="1">
      <alignment vertical="center"/>
    </xf>
    <xf numFmtId="43" fontId="9" fillId="0" borderId="0" xfId="9" applyFont="1" applyFill="1" applyAlignment="1">
      <alignment vertical="center"/>
    </xf>
    <xf numFmtId="0" fontId="0" fillId="0" borderId="0" xfId="0" applyFont="1" applyFill="1" applyBorder="1" applyAlignment="1">
      <alignment horizontal="center"/>
    </xf>
    <xf numFmtId="43" fontId="0" fillId="0" borderId="0" xfId="0" applyNumberFormat="1" applyFont="1" applyFill="1" applyBorder="1"/>
    <xf numFmtId="166" fontId="9" fillId="0" borderId="0" xfId="12" applyNumberFormat="1" applyFont="1" applyFill="1" applyBorder="1"/>
    <xf numFmtId="43" fontId="9" fillId="0" borderId="0" xfId="9" applyFont="1" applyFill="1" applyAlignment="1"/>
    <xf numFmtId="43" fontId="9" fillId="0" borderId="0" xfId="9" applyFont="1" applyFill="1" applyBorder="1"/>
    <xf numFmtId="43" fontId="0" fillId="0" borderId="0" xfId="0" applyNumberFormat="1" applyFont="1" applyFill="1" applyBorder="1" applyAlignment="1"/>
    <xf numFmtId="41" fontId="9" fillId="0" borderId="0" xfId="2" applyFont="1" applyAlignment="1" applyProtection="1">
      <protection locked="0"/>
    </xf>
    <xf numFmtId="172" fontId="0" fillId="0" borderId="0" xfId="0" applyNumberFormat="1" applyFont="1" applyFill="1" applyBorder="1"/>
    <xf numFmtId="166" fontId="9" fillId="0" borderId="0" xfId="2" applyNumberFormat="1" applyFont="1" applyProtection="1">
      <protection locked="0"/>
    </xf>
    <xf numFmtId="166" fontId="9" fillId="0" borderId="0" xfId="2" applyNumberFormat="1" applyFont="1" applyAlignment="1" applyProtection="1">
      <protection locked="0"/>
    </xf>
    <xf numFmtId="0" fontId="34" fillId="0" borderId="0" xfId="13" applyFont="1" applyFill="1" applyAlignment="1">
      <alignment horizontal="right"/>
    </xf>
    <xf numFmtId="0" fontId="34" fillId="0" borderId="0" xfId="13" applyFont="1" applyFill="1" applyAlignment="1">
      <alignment horizontal="center"/>
    </xf>
    <xf numFmtId="164" fontId="34" fillId="0" borderId="0" xfId="9" applyNumberFormat="1" applyFont="1" applyFill="1"/>
    <xf numFmtId="0" fontId="34" fillId="0" borderId="0" xfId="13" applyFont="1" applyFill="1" applyAlignment="1"/>
    <xf numFmtId="43" fontId="52" fillId="0" borderId="0" xfId="0" applyNumberFormat="1" applyFont="1" applyFill="1" applyAlignment="1"/>
    <xf numFmtId="0" fontId="52" fillId="0" borderId="0" xfId="13" applyFont="1" applyFill="1" applyAlignment="1">
      <alignment horizontal="center"/>
    </xf>
    <xf numFmtId="0" fontId="52" fillId="0" borderId="0" xfId="0" applyFont="1" applyFill="1"/>
    <xf numFmtId="43" fontId="53" fillId="0" borderId="0" xfId="0" applyNumberFormat="1" applyFont="1" applyFill="1" applyAlignment="1"/>
    <xf numFmtId="0" fontId="52" fillId="0" borderId="0" xfId="13" applyFont="1" applyFill="1" applyAlignment="1"/>
    <xf numFmtId="0" fontId="16" fillId="0" borderId="0" xfId="0" applyFont="1" applyFill="1" applyAlignment="1">
      <alignment horizontal="left"/>
    </xf>
    <xf numFmtId="43" fontId="34" fillId="0" borderId="0" xfId="0" applyNumberFormat="1" applyFont="1" applyFill="1" applyAlignment="1"/>
    <xf numFmtId="0" fontId="0" fillId="0" borderId="0" xfId="0" applyFont="1" applyFill="1" applyAlignment="1">
      <alignment horizontal="left" indent="3"/>
    </xf>
    <xf numFmtId="0" fontId="27" fillId="0" borderId="0" xfId="0" applyFont="1" applyFill="1"/>
    <xf numFmtId="0" fontId="20" fillId="0" borderId="0" xfId="0" applyFont="1" applyFill="1" applyBorder="1" applyAlignment="1">
      <alignment horizontal="right"/>
    </xf>
    <xf numFmtId="0" fontId="27" fillId="0" borderId="0" xfId="0" applyFont="1" applyFill="1" applyAlignment="1"/>
    <xf numFmtId="0" fontId="34" fillId="0" borderId="0" xfId="0" applyFont="1" applyFill="1" applyAlignment="1">
      <alignment horizontal="right"/>
    </xf>
    <xf numFmtId="0" fontId="0" fillId="0" borderId="5" xfId="0" applyFont="1" applyFill="1" applyBorder="1" applyAlignment="1">
      <alignment horizontal="center"/>
    </xf>
    <xf numFmtId="166" fontId="9" fillId="0" borderId="5" xfId="2" applyNumberFormat="1" applyFont="1" applyFill="1" applyBorder="1" applyAlignment="1">
      <alignment horizontal="center"/>
    </xf>
    <xf numFmtId="166" fontId="9" fillId="0" borderId="14" xfId="2" applyNumberFormat="1" applyFont="1" applyFill="1" applyBorder="1" applyAlignment="1">
      <alignment horizontal="center"/>
    </xf>
    <xf numFmtId="166" fontId="35" fillId="0" borderId="8" xfId="2" applyNumberFormat="1" applyFont="1" applyFill="1" applyBorder="1" applyAlignment="1">
      <alignment horizontal="center"/>
    </xf>
    <xf numFmtId="166" fontId="9" fillId="0" borderId="14" xfId="2" applyNumberFormat="1" applyFont="1" applyFill="1" applyBorder="1"/>
    <xf numFmtId="0" fontId="27" fillId="0" borderId="14" xfId="0" quotePrefix="1" applyFont="1" applyFill="1" applyBorder="1" applyAlignment="1">
      <alignment horizontal="center"/>
    </xf>
    <xf numFmtId="0" fontId="20" fillId="0" borderId="14" xfId="0" quotePrefix="1" applyFont="1" applyFill="1" applyBorder="1" applyAlignment="1">
      <alignment horizontal="center"/>
    </xf>
    <xf numFmtId="0" fontId="27" fillId="0" borderId="14" xfId="0" applyFont="1" applyFill="1" applyBorder="1" applyAlignment="1">
      <alignment horizontal="left" indent="1"/>
    </xf>
    <xf numFmtId="170" fontId="54" fillId="0" borderId="14" xfId="2" applyNumberFormat="1" applyFont="1" applyFill="1" applyBorder="1"/>
    <xf numFmtId="166" fontId="54" fillId="0" borderId="14" xfId="2" applyNumberFormat="1" applyFont="1" applyFill="1" applyBorder="1"/>
    <xf numFmtId="0" fontId="0" fillId="0" borderId="14" xfId="0" applyFont="1" applyFill="1" applyBorder="1" applyAlignment="1">
      <alignment horizontal="left" indent="1"/>
    </xf>
    <xf numFmtId="0" fontId="0" fillId="0" borderId="14" xfId="0" quotePrefix="1" applyFont="1" applyFill="1" applyBorder="1" applyAlignment="1">
      <alignment horizontal="center"/>
    </xf>
    <xf numFmtId="166" fontId="15" fillId="0" borderId="14" xfId="2" applyNumberFormat="1" applyFont="1" applyFill="1" applyBorder="1"/>
    <xf numFmtId="166" fontId="15" fillId="0" borderId="14" xfId="2" applyNumberFormat="1" applyFont="1" applyFill="1" applyBorder="1" applyAlignment="1">
      <alignment horizontal="center"/>
    </xf>
    <xf numFmtId="0" fontId="20" fillId="0" borderId="14" xfId="0" applyFont="1" applyFill="1" applyBorder="1" applyAlignment="1">
      <alignment horizontal="left" indent="1"/>
    </xf>
    <xf numFmtId="0" fontId="7" fillId="0" borderId="14" xfId="0" applyFont="1" applyFill="1" applyBorder="1"/>
    <xf numFmtId="0" fontId="7" fillId="0" borderId="14" xfId="0" quotePrefix="1" applyFont="1" applyFill="1" applyBorder="1" applyAlignment="1">
      <alignment horizontal="center"/>
    </xf>
    <xf numFmtId="170" fontId="55" fillId="0" borderId="14" xfId="2" applyNumberFormat="1" applyFont="1" applyFill="1" applyBorder="1" applyAlignment="1">
      <alignment horizontal="center"/>
    </xf>
    <xf numFmtId="166" fontId="55" fillId="0" borderId="14" xfId="2" applyNumberFormat="1" applyFont="1" applyFill="1" applyBorder="1" applyAlignment="1">
      <alignment horizontal="center"/>
    </xf>
    <xf numFmtId="0" fontId="7" fillId="0" borderId="14" xfId="0" applyFont="1" applyFill="1" applyBorder="1" applyAlignment="1">
      <alignment horizontal="left" indent="1"/>
    </xf>
    <xf numFmtId="165" fontId="0" fillId="0" borderId="0" xfId="0" applyNumberFormat="1" applyFont="1" applyFill="1"/>
    <xf numFmtId="0" fontId="0" fillId="0" borderId="14" xfId="0" applyFill="1" applyBorder="1" applyAlignment="1">
      <alignment horizontal="left" indent="1"/>
    </xf>
    <xf numFmtId="170" fontId="54" fillId="0" borderId="14" xfId="2" applyNumberFormat="1" applyFont="1" applyFill="1" applyBorder="1" applyAlignment="1">
      <alignment horizontal="center"/>
    </xf>
    <xf numFmtId="166" fontId="54" fillId="0" borderId="14" xfId="2" applyNumberFormat="1" applyFont="1" applyFill="1" applyBorder="1" applyAlignment="1">
      <alignment horizontal="center"/>
    </xf>
    <xf numFmtId="166" fontId="9" fillId="0" borderId="14" xfId="2" applyNumberFormat="1" applyFont="1" applyFill="1" applyBorder="1" applyAlignment="1">
      <alignment horizontal="right"/>
    </xf>
    <xf numFmtId="166" fontId="9" fillId="0" borderId="14" xfId="2" applyNumberFormat="1" applyFont="1" applyFill="1" applyBorder="1" applyAlignment="1"/>
    <xf numFmtId="0" fontId="0" fillId="0" borderId="20" xfId="0" applyFont="1" applyFill="1" applyBorder="1"/>
    <xf numFmtId="0" fontId="0" fillId="0" borderId="20" xfId="0" applyFont="1" applyFill="1" applyBorder="1" applyAlignment="1">
      <alignment horizontal="left" indent="1"/>
    </xf>
    <xf numFmtId="170" fontId="15" fillId="0" borderId="20" xfId="2" applyNumberFormat="1" applyFont="1" applyFill="1" applyBorder="1"/>
    <xf numFmtId="166" fontId="9" fillId="0" borderId="20" xfId="2" applyNumberFormat="1" applyFont="1" applyFill="1" applyBorder="1"/>
    <xf numFmtId="0" fontId="27" fillId="0" borderId="20" xfId="0" applyFont="1" applyFill="1" applyBorder="1" applyAlignment="1">
      <alignment horizontal="center" vertical="center" wrapText="1" shrinkToFit="1"/>
    </xf>
    <xf numFmtId="170" fontId="27" fillId="0" borderId="20" xfId="0" applyNumberFormat="1" applyFont="1" applyFill="1" applyBorder="1" applyAlignment="1">
      <alignment horizontal="center" vertical="center" wrapText="1" shrinkToFit="1"/>
    </xf>
    <xf numFmtId="166" fontId="27" fillId="0" borderId="20" xfId="2" applyNumberFormat="1" applyFont="1" applyFill="1" applyBorder="1" applyAlignment="1">
      <alignment horizontal="center" vertical="center" wrapText="1" shrinkToFit="1"/>
    </xf>
    <xf numFmtId="41" fontId="15" fillId="0" borderId="0" xfId="2" applyFont="1" applyFill="1"/>
    <xf numFmtId="166" fontId="16" fillId="0" borderId="0" xfId="2" applyNumberFormat="1" applyFont="1" applyFill="1" applyAlignment="1"/>
    <xf numFmtId="166" fontId="16" fillId="0" borderId="0" xfId="2" applyNumberFormat="1" applyFont="1" applyFill="1"/>
    <xf numFmtId="166" fontId="24" fillId="0" borderId="0" xfId="2" applyNumberFormat="1" applyFont="1" applyFill="1" applyBorder="1" applyAlignment="1">
      <alignment horizontal="center" vertical="center" wrapText="1" shrinkToFit="1"/>
    </xf>
    <xf numFmtId="0" fontId="38" fillId="0" borderId="0" xfId="0" applyFont="1" applyFill="1" applyAlignment="1">
      <alignment horizontal="left"/>
    </xf>
    <xf numFmtId="166" fontId="38" fillId="0" borderId="0" xfId="2" applyNumberFormat="1" applyFont="1" applyFill="1" applyAlignment="1"/>
    <xf numFmtId="0" fontId="56" fillId="0" borderId="0" xfId="0" applyFont="1" applyFill="1" applyAlignment="1">
      <alignment horizontal="center"/>
    </xf>
    <xf numFmtId="166" fontId="56" fillId="0" borderId="0" xfId="2" applyNumberFormat="1" applyFont="1" applyFill="1" applyAlignment="1"/>
    <xf numFmtId="0" fontId="5" fillId="0" borderId="0" xfId="0" applyFont="1" applyFill="1" applyAlignment="1">
      <alignment horizontal="center"/>
    </xf>
    <xf numFmtId="166" fontId="5" fillId="0" borderId="0" xfId="2" applyNumberFormat="1" applyFont="1" applyFill="1" applyAlignment="1"/>
    <xf numFmtId="0" fontId="34" fillId="0" borderId="49" xfId="10" applyFont="1" applyFill="1" applyBorder="1" applyAlignment="1">
      <alignment horizontal="center" wrapText="1"/>
    </xf>
    <xf numFmtId="43" fontId="2" fillId="0" borderId="0" xfId="3" applyNumberFormat="1"/>
    <xf numFmtId="0" fontId="34" fillId="0" borderId="0" xfId="100" applyFont="1" applyFill="1" applyProtection="1">
      <protection locked="0"/>
    </xf>
    <xf numFmtId="0" fontId="34" fillId="0" borderId="0" xfId="100" applyFont="1" applyFill="1" applyAlignment="1" applyProtection="1">
      <protection locked="0"/>
    </xf>
    <xf numFmtId="0" fontId="63" fillId="0" borderId="0" xfId="100" applyFont="1" applyFill="1" applyAlignment="1" applyProtection="1">
      <protection locked="0"/>
    </xf>
    <xf numFmtId="43" fontId="63" fillId="0" borderId="0" xfId="100" applyNumberFormat="1" applyFont="1" applyFill="1" applyAlignment="1" applyProtection="1">
      <protection locked="0"/>
    </xf>
    <xf numFmtId="0" fontId="34" fillId="0" borderId="0" xfId="100" applyFont="1" applyFill="1"/>
    <xf numFmtId="0" fontId="34" fillId="0" borderId="8" xfId="100" applyFont="1" applyFill="1" applyBorder="1" applyAlignment="1" applyProtection="1">
      <alignment horizontal="center"/>
      <protection locked="0"/>
    </xf>
    <xf numFmtId="0" fontId="34" fillId="0" borderId="0" xfId="100" applyFont="1" applyFill="1" applyAlignment="1" applyProtection="1">
      <alignment horizontal="center"/>
      <protection locked="0"/>
    </xf>
    <xf numFmtId="43" fontId="34" fillId="0" borderId="0" xfId="100" applyNumberFormat="1" applyFont="1" applyFill="1" applyProtection="1">
      <protection locked="0"/>
    </xf>
    <xf numFmtId="0" fontId="35" fillId="0" borderId="8" xfId="100" applyFont="1" applyFill="1" applyBorder="1" applyAlignment="1" applyProtection="1">
      <alignment horizontal="center" vertical="center"/>
      <protection locked="0"/>
    </xf>
    <xf numFmtId="41" fontId="34" fillId="0" borderId="0" xfId="2" applyFont="1" applyFill="1"/>
    <xf numFmtId="0" fontId="35" fillId="0" borderId="0" xfId="100" applyFont="1" applyFill="1" applyAlignment="1">
      <alignment vertical="center"/>
    </xf>
    <xf numFmtId="43" fontId="35" fillId="0" borderId="0" xfId="100" applyNumberFormat="1" applyFont="1" applyFill="1" applyAlignment="1">
      <alignment vertical="center"/>
    </xf>
    <xf numFmtId="0" fontId="34" fillId="0" borderId="0" xfId="100" applyFont="1" applyFill="1" applyAlignment="1">
      <alignment vertical="center"/>
    </xf>
    <xf numFmtId="0" fontId="34" fillId="0" borderId="0" xfId="100" applyFont="1" applyFill="1" applyAlignment="1" applyProtection="1">
      <alignment vertical="center"/>
      <protection locked="0"/>
    </xf>
    <xf numFmtId="43" fontId="34" fillId="0" borderId="0" xfId="100" applyNumberFormat="1" applyFont="1" applyFill="1" applyAlignment="1" applyProtection="1">
      <alignment vertical="center"/>
      <protection locked="0"/>
    </xf>
    <xf numFmtId="43" fontId="34" fillId="0" borderId="0" xfId="100" applyNumberFormat="1" applyFont="1" applyFill="1"/>
    <xf numFmtId="0" fontId="0" fillId="0" borderId="59" xfId="0" applyFill="1" applyBorder="1" applyAlignment="1">
      <alignment vertical="center" wrapText="1"/>
    </xf>
    <xf numFmtId="0" fontId="64" fillId="0" borderId="0" xfId="100" applyFont="1" applyFill="1" applyAlignment="1">
      <alignment vertical="center"/>
    </xf>
    <xf numFmtId="0" fontId="63" fillId="0" borderId="0" xfId="100" applyFont="1" applyFill="1" applyAlignment="1">
      <alignment vertical="center"/>
    </xf>
    <xf numFmtId="43" fontId="65" fillId="0" borderId="0" xfId="100" applyNumberFormat="1" applyFont="1" applyFill="1" applyAlignment="1" applyProtection="1">
      <alignment horizontal="center" vertical="center"/>
      <protection locked="0"/>
    </xf>
    <xf numFmtId="0" fontId="35" fillId="0" borderId="0" xfId="100" applyFont="1" applyFill="1" applyProtection="1">
      <protection locked="0"/>
    </xf>
    <xf numFmtId="0" fontId="5" fillId="0" borderId="0" xfId="100" applyFont="1" applyFill="1" applyAlignment="1" applyProtection="1">
      <alignment horizontal="center"/>
      <protection locked="0"/>
    </xf>
    <xf numFmtId="0" fontId="5" fillId="0" borderId="0" xfId="228" applyFont="1" applyFill="1" applyAlignment="1" applyProtection="1">
      <protection locked="0"/>
    </xf>
    <xf numFmtId="0" fontId="5" fillId="0" borderId="0" xfId="100" applyFont="1" applyFill="1" applyProtection="1">
      <protection locked="0"/>
    </xf>
    <xf numFmtId="0" fontId="66" fillId="0" borderId="0" xfId="6" applyFont="1" applyFill="1" applyBorder="1"/>
    <xf numFmtId="0" fontId="5" fillId="0" borderId="0" xfId="100" applyFont="1" applyFill="1" applyAlignment="1" applyProtection="1">
      <protection locked="0"/>
    </xf>
    <xf numFmtId="0" fontId="63" fillId="0" borderId="0" xfId="228" applyFont="1" applyFill="1" applyAlignment="1" applyProtection="1">
      <protection locked="0"/>
    </xf>
    <xf numFmtId="0" fontId="5" fillId="0" borderId="0" xfId="100" applyFont="1" applyFill="1" applyAlignment="1" applyProtection="1">
      <alignment horizontal="left" vertical="center"/>
      <protection locked="0"/>
    </xf>
    <xf numFmtId="0" fontId="34" fillId="0" borderId="0" xfId="228" applyFont="1" applyFill="1" applyAlignment="1" applyProtection="1">
      <protection locked="0"/>
    </xf>
    <xf numFmtId="0" fontId="66" fillId="0" borderId="0" xfId="0" applyFont="1" applyFill="1" applyProtection="1">
      <protection locked="0"/>
    </xf>
    <xf numFmtId="0" fontId="31" fillId="0" borderId="0" xfId="100" applyFont="1" applyFill="1" applyAlignment="1" applyProtection="1">
      <protection locked="0"/>
    </xf>
    <xf numFmtId="0" fontId="34" fillId="0" borderId="8" xfId="100" applyFont="1" applyFill="1" applyBorder="1" applyAlignment="1" applyProtection="1">
      <alignment vertical="center"/>
      <protection locked="0"/>
    </xf>
    <xf numFmtId="0" fontId="34" fillId="0" borderId="58" xfId="100" applyFont="1" applyFill="1" applyBorder="1" applyAlignment="1" applyProtection="1">
      <alignment horizontal="center"/>
      <protection locked="0"/>
    </xf>
    <xf numFmtId="0" fontId="0" fillId="0" borderId="58" xfId="0" applyFill="1" applyBorder="1" applyAlignment="1">
      <alignment vertical="center" wrapText="1"/>
    </xf>
    <xf numFmtId="171" fontId="34" fillId="0" borderId="58" xfId="10" applyNumberFormat="1" applyFont="1" applyFill="1" applyBorder="1" applyAlignment="1">
      <alignment horizontal="center" vertical="center"/>
    </xf>
    <xf numFmtId="0" fontId="0" fillId="0" borderId="58" xfId="0" applyFont="1" applyFill="1" applyBorder="1" applyAlignment="1">
      <alignment vertical="center"/>
    </xf>
    <xf numFmtId="0" fontId="45" fillId="0" borderId="58" xfId="10" applyFont="1" applyFill="1" applyBorder="1" applyAlignment="1">
      <alignment horizontal="center" vertical="center"/>
    </xf>
    <xf numFmtId="0" fontId="34" fillId="0" borderId="49" xfId="100" applyFont="1" applyFill="1" applyBorder="1" applyAlignment="1" applyProtection="1">
      <alignment horizontal="center"/>
      <protection locked="0"/>
    </xf>
    <xf numFmtId="0" fontId="34" fillId="0" borderId="59" xfId="100" applyFont="1" applyFill="1" applyBorder="1" applyAlignment="1" applyProtection="1">
      <alignment horizontal="center"/>
      <protection locked="0"/>
    </xf>
    <xf numFmtId="171" fontId="34" fillId="0" borderId="59" xfId="10" applyNumberFormat="1" applyFont="1" applyFill="1" applyBorder="1" applyAlignment="1">
      <alignment horizontal="center" vertical="center"/>
    </xf>
    <xf numFmtId="0" fontId="0" fillId="0" borderId="59" xfId="0" applyFont="1" applyFill="1" applyBorder="1" applyAlignment="1">
      <alignment vertical="center"/>
    </xf>
    <xf numFmtId="0" fontId="45" fillId="0" borderId="59" xfId="10" applyFont="1" applyFill="1" applyBorder="1" applyAlignment="1">
      <alignment horizontal="center" vertical="center" wrapText="1"/>
    </xf>
    <xf numFmtId="0" fontId="35" fillId="0" borderId="8" xfId="100" applyFont="1" applyFill="1" applyBorder="1" applyAlignment="1">
      <alignment vertical="center"/>
    </xf>
    <xf numFmtId="0" fontId="35" fillId="0" borderId="8" xfId="100" applyFont="1" applyFill="1" applyBorder="1" applyAlignment="1" applyProtection="1">
      <alignment vertical="center"/>
      <protection locked="0"/>
    </xf>
    <xf numFmtId="43" fontId="35" fillId="0" borderId="8" xfId="100" applyNumberFormat="1" applyFont="1" applyFill="1" applyBorder="1" applyAlignment="1" applyProtection="1">
      <alignment vertical="center"/>
      <protection locked="0"/>
    </xf>
    <xf numFmtId="0" fontId="16" fillId="0" borderId="47" xfId="0" applyFont="1" applyFill="1" applyBorder="1" applyAlignment="1">
      <alignment horizontal="center"/>
    </xf>
    <xf numFmtId="0" fontId="20" fillId="0" borderId="47" xfId="0" applyFont="1" applyFill="1" applyBorder="1" applyAlignment="1">
      <alignment horizontal="center"/>
    </xf>
    <xf numFmtId="166" fontId="20" fillId="0" borderId="47" xfId="2" applyNumberFormat="1" applyFont="1" applyFill="1" applyBorder="1" applyAlignment="1">
      <alignment horizontal="center"/>
    </xf>
    <xf numFmtId="1" fontId="20" fillId="0" borderId="47" xfId="0" applyNumberFormat="1" applyFont="1" applyFill="1" applyBorder="1" applyAlignment="1">
      <alignment horizontal="center"/>
    </xf>
    <xf numFmtId="41" fontId="34" fillId="0" borderId="47" xfId="2" applyFont="1" applyFill="1" applyBorder="1" applyAlignment="1">
      <alignment horizontal="center"/>
    </xf>
    <xf numFmtId="43" fontId="34" fillId="0" borderId="49" xfId="1" applyFont="1" applyFill="1" applyBorder="1" applyAlignment="1">
      <alignment horizontal="center"/>
    </xf>
    <xf numFmtId="0" fontId="34" fillId="0" borderId="56" xfId="13" applyFont="1" applyFill="1" applyBorder="1" applyAlignment="1">
      <alignment horizontal="center"/>
    </xf>
    <xf numFmtId="0" fontId="34" fillId="0" borderId="0" xfId="100" applyFont="1" applyFill="1" applyAlignment="1">
      <alignment horizontal="center"/>
    </xf>
    <xf numFmtId="43" fontId="34" fillId="0" borderId="0" xfId="100" applyNumberFormat="1" applyFont="1" applyFill="1" applyAlignment="1">
      <alignment horizontal="center"/>
    </xf>
    <xf numFmtId="0" fontId="16" fillId="0" borderId="46" xfId="0" applyFont="1" applyFill="1" applyBorder="1" applyAlignment="1">
      <alignment horizontal="center"/>
    </xf>
    <xf numFmtId="0" fontId="0" fillId="0" borderId="47" xfId="0" applyFill="1" applyBorder="1" applyAlignment="1">
      <alignment horizontal="center" wrapText="1"/>
    </xf>
    <xf numFmtId="41" fontId="42" fillId="0" borderId="47" xfId="2" applyFont="1" applyFill="1" applyBorder="1" applyAlignment="1">
      <alignment horizontal="center"/>
    </xf>
    <xf numFmtId="166" fontId="42" fillId="0" borderId="47" xfId="2" applyNumberFormat="1" applyFont="1" applyFill="1" applyBorder="1" applyAlignment="1">
      <alignment horizontal="center"/>
    </xf>
    <xf numFmtId="0" fontId="46" fillId="0" borderId="47" xfId="10" applyFont="1" applyFill="1" applyBorder="1" applyAlignment="1">
      <alignment horizontal="center"/>
    </xf>
    <xf numFmtId="0" fontId="0" fillId="0" borderId="47" xfId="0" applyFill="1" applyBorder="1" applyAlignment="1">
      <alignment horizontal="center"/>
    </xf>
    <xf numFmtId="41" fontId="9" fillId="0" borderId="56" xfId="2" applyFont="1" applyFill="1" applyBorder="1" applyAlignment="1">
      <alignment horizontal="center"/>
    </xf>
    <xf numFmtId="3" fontId="0" fillId="0" borderId="49" xfId="0" applyNumberFormat="1" applyFont="1" applyFill="1" applyBorder="1" applyAlignment="1">
      <alignment horizontal="center"/>
    </xf>
    <xf numFmtId="0" fontId="0" fillId="0" borderId="47" xfId="0" applyFill="1" applyBorder="1" applyAlignment="1">
      <alignment horizontal="left" wrapText="1"/>
    </xf>
    <xf numFmtId="0" fontId="34" fillId="0" borderId="50" xfId="13" applyFont="1" applyFill="1" applyBorder="1" applyAlignment="1">
      <alignment horizontal="center"/>
    </xf>
    <xf numFmtId="0" fontId="34" fillId="0" borderId="51" xfId="0" applyFont="1" applyFill="1" applyBorder="1" applyAlignment="1">
      <alignment horizontal="left"/>
    </xf>
    <xf numFmtId="171" fontId="34" fillId="0" borderId="14" xfId="10" applyNumberFormat="1" applyFont="1" applyFill="1" applyBorder="1" applyAlignment="1">
      <alignment horizontal="center"/>
    </xf>
    <xf numFmtId="171" fontId="34" fillId="0" borderId="51" xfId="0" applyNumberFormat="1" applyFont="1" applyFill="1" applyBorder="1" applyAlignment="1">
      <alignment horizontal="center"/>
    </xf>
    <xf numFmtId="0" fontId="34" fillId="0" borderId="51" xfId="0" applyFont="1" applyFill="1" applyBorder="1" applyAlignment="1">
      <alignment horizontal="right"/>
    </xf>
    <xf numFmtId="166" fontId="42" fillId="0" borderId="14" xfId="2" applyNumberFormat="1" applyFont="1" applyFill="1" applyBorder="1" applyAlignment="1">
      <alignment horizontal="center"/>
    </xf>
    <xf numFmtId="0" fontId="34" fillId="0" borderId="51" xfId="10" applyFont="1" applyFill="1" applyBorder="1" applyAlignment="1">
      <alignment horizontal="center" wrapText="1"/>
    </xf>
    <xf numFmtId="0" fontId="34" fillId="0" borderId="8" xfId="100" applyFont="1" applyFill="1" applyBorder="1" applyAlignment="1">
      <alignment horizontal="center"/>
    </xf>
    <xf numFmtId="41" fontId="34" fillId="0" borderId="8" xfId="100" applyNumberFormat="1" applyFont="1" applyFill="1" applyBorder="1" applyAlignment="1">
      <alignment horizontal="center" vertical="center"/>
    </xf>
    <xf numFmtId="0" fontId="34" fillId="0" borderId="0" xfId="100" applyFont="1" applyFill="1" applyAlignment="1">
      <alignment vertical="top"/>
    </xf>
    <xf numFmtId="43" fontId="34" fillId="0" borderId="0" xfId="100" applyNumberFormat="1" applyFont="1" applyFill="1" applyAlignment="1">
      <alignment vertical="top"/>
    </xf>
    <xf numFmtId="166" fontId="35" fillId="0" borderId="8" xfId="100" applyNumberFormat="1" applyFont="1" applyFill="1" applyBorder="1" applyAlignment="1" applyProtection="1">
      <alignment vertical="center"/>
      <protection locked="0"/>
    </xf>
    <xf numFmtId="166" fontId="34" fillId="0" borderId="8" xfId="100" applyNumberFormat="1" applyFont="1" applyFill="1" applyBorder="1" applyAlignment="1">
      <alignment horizontal="center" vertical="center"/>
    </xf>
    <xf numFmtId="2" fontId="0" fillId="0" borderId="58" xfId="0" applyNumberFormat="1" applyFont="1" applyFill="1" applyBorder="1" applyAlignment="1">
      <alignment horizontal="right" vertical="center"/>
    </xf>
    <xf numFmtId="2" fontId="0" fillId="0" borderId="49" xfId="0" applyNumberFormat="1" applyFont="1" applyFill="1" applyBorder="1" applyAlignment="1">
      <alignment horizontal="right" vertical="center"/>
    </xf>
    <xf numFmtId="2" fontId="0" fillId="0" borderId="59" xfId="0" applyNumberFormat="1" applyFont="1" applyFill="1" applyBorder="1" applyAlignment="1">
      <alignment horizontal="right" vertical="center"/>
    </xf>
    <xf numFmtId="2" fontId="34" fillId="0" borderId="8" xfId="100" applyNumberFormat="1" applyFont="1" applyFill="1" applyBorder="1" applyAlignment="1" applyProtection="1">
      <alignment vertical="center"/>
      <protection locked="0"/>
    </xf>
    <xf numFmtId="41" fontId="5" fillId="0" borderId="0" xfId="2" applyFont="1" applyFill="1" applyAlignment="1">
      <alignment horizontal="left"/>
    </xf>
    <xf numFmtId="0" fontId="7" fillId="3" borderId="2"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4" xfId="3" applyFont="1" applyFill="1" applyBorder="1" applyAlignment="1">
      <alignment horizontal="center" vertical="center" wrapText="1"/>
    </xf>
    <xf numFmtId="43" fontId="7" fillId="2" borderId="6" xfId="4" applyFont="1" applyFill="1" applyBorder="1" applyAlignment="1">
      <alignment horizontal="center" vertical="center" shrinkToFit="1"/>
    </xf>
    <xf numFmtId="43" fontId="7" fillId="2" borderId="21" xfId="4" applyFont="1" applyFill="1" applyBorder="1" applyAlignment="1">
      <alignment horizontal="center" vertical="center" shrinkToFit="1"/>
    </xf>
    <xf numFmtId="43" fontId="7" fillId="2" borderId="16" xfId="4" applyFont="1" applyFill="1" applyBorder="1" applyAlignment="1" applyProtection="1">
      <alignment horizontal="center" vertical="center" shrinkToFit="1"/>
    </xf>
    <xf numFmtId="43" fontId="7" fillId="2" borderId="22" xfId="4" applyFont="1" applyFill="1" applyBorder="1" applyAlignment="1" applyProtection="1">
      <alignment horizontal="center" vertical="center" shrinkToFit="1"/>
    </xf>
    <xf numFmtId="43" fontId="7" fillId="2" borderId="5" xfId="4" applyFont="1" applyFill="1" applyBorder="1" applyAlignment="1" applyProtection="1">
      <alignment horizontal="center" vertical="center" shrinkToFit="1"/>
    </xf>
    <xf numFmtId="43" fontId="7" fillId="2" borderId="20" xfId="4" applyFont="1" applyFill="1" applyBorder="1" applyAlignment="1" applyProtection="1">
      <alignment horizontal="center" vertical="center" shrinkToFit="1"/>
    </xf>
    <xf numFmtId="0" fontId="11" fillId="0" borderId="0" xfId="3" applyFont="1" applyAlignment="1" applyProtection="1">
      <alignment horizontal="justify" vertical="top" wrapText="1"/>
      <protection locked="0"/>
    </xf>
    <xf numFmtId="0" fontId="7" fillId="2" borderId="23" xfId="3" applyFont="1" applyFill="1" applyBorder="1" applyAlignment="1">
      <alignment horizontal="center" vertical="center"/>
    </xf>
    <xf numFmtId="0" fontId="7" fillId="2" borderId="25" xfId="3" applyFont="1" applyFill="1" applyBorder="1" applyAlignment="1">
      <alignment horizontal="center" vertical="center"/>
    </xf>
    <xf numFmtId="0" fontId="7" fillId="2" borderId="24" xfId="3" applyFont="1" applyFill="1" applyBorder="1" applyAlignment="1">
      <alignment horizontal="center" vertical="center"/>
    </xf>
    <xf numFmtId="0" fontId="7" fillId="2" borderId="26" xfId="3" applyFont="1" applyFill="1" applyBorder="1" applyAlignment="1">
      <alignment horizontal="center" vertical="center"/>
    </xf>
    <xf numFmtId="43" fontId="7" fillId="2" borderId="5" xfId="4" applyFont="1" applyFill="1" applyBorder="1" applyAlignment="1">
      <alignment horizontal="center" vertical="center" shrinkToFit="1"/>
    </xf>
    <xf numFmtId="43" fontId="7" fillId="2" borderId="20" xfId="4" applyFont="1" applyFill="1" applyBorder="1" applyAlignment="1">
      <alignment horizontal="center" vertical="center" shrinkToFit="1"/>
    </xf>
    <xf numFmtId="43" fontId="7" fillId="2" borderId="6" xfId="4" applyFont="1" applyFill="1" applyBorder="1" applyAlignment="1" applyProtection="1">
      <alignment horizontal="center" vertical="center" shrinkToFit="1"/>
    </xf>
    <xf numFmtId="43" fontId="7" fillId="2" borderId="21" xfId="4" applyFont="1" applyFill="1" applyBorder="1" applyAlignment="1" applyProtection="1">
      <alignment horizontal="center" vertical="center" shrinkToFit="1"/>
    </xf>
    <xf numFmtId="43" fontId="7" fillId="2" borderId="16" xfId="4" applyFont="1" applyFill="1" applyBorder="1" applyAlignment="1">
      <alignment horizontal="center" vertical="center" shrinkToFit="1"/>
    </xf>
    <xf numFmtId="43" fontId="7" fillId="2" borderId="22" xfId="4" applyFont="1" applyFill="1" applyBorder="1" applyAlignment="1">
      <alignment horizontal="center" vertical="center" shrinkToFit="1"/>
    </xf>
    <xf numFmtId="43" fontId="7" fillId="2" borderId="10" xfId="4" applyFont="1" applyFill="1" applyBorder="1" applyAlignment="1">
      <alignment horizontal="right" vertical="center" shrinkToFit="1"/>
    </xf>
    <xf numFmtId="43" fontId="7" fillId="2" borderId="3" xfId="4" applyFont="1" applyFill="1" applyBorder="1" applyAlignment="1">
      <alignment horizontal="right" vertical="center" shrinkToFit="1"/>
    </xf>
    <xf numFmtId="43" fontId="7" fillId="2" borderId="3" xfId="4" applyFont="1" applyFill="1" applyBorder="1" applyAlignment="1">
      <alignment horizontal="center" vertical="center" shrinkToFit="1"/>
    </xf>
    <xf numFmtId="43" fontId="7" fillId="2" borderId="11" xfId="4" applyFont="1" applyFill="1" applyBorder="1" applyAlignment="1">
      <alignment horizontal="center" vertical="center" shrinkToFit="1"/>
    </xf>
    <xf numFmtId="0" fontId="7" fillId="3" borderId="6" xfId="3" applyFont="1" applyFill="1" applyBorder="1" applyAlignment="1">
      <alignment horizontal="center" vertical="center" wrapText="1"/>
    </xf>
    <xf numFmtId="0" fontId="7" fillId="3" borderId="21" xfId="3" applyFont="1" applyFill="1" applyBorder="1" applyAlignment="1">
      <alignment horizontal="center" vertical="center" wrapText="1"/>
    </xf>
    <xf numFmtId="0" fontId="7" fillId="3" borderId="5" xfId="3" applyFont="1" applyFill="1" applyBorder="1" applyAlignment="1">
      <alignment horizontal="center" vertical="center" wrapText="1"/>
    </xf>
    <xf numFmtId="0" fontId="7" fillId="3" borderId="14" xfId="3" applyFont="1" applyFill="1" applyBorder="1" applyAlignment="1">
      <alignment horizontal="center" vertical="center" wrapText="1"/>
    </xf>
    <xf numFmtId="0" fontId="7" fillId="3" borderId="20" xfId="3" applyFont="1" applyFill="1" applyBorder="1" applyAlignment="1">
      <alignment horizontal="center" vertical="center" wrapText="1"/>
    </xf>
    <xf numFmtId="0" fontId="7" fillId="3" borderId="16" xfId="3" applyFont="1" applyFill="1" applyBorder="1" applyAlignment="1">
      <alignment horizontal="center" vertical="center" wrapText="1"/>
    </xf>
    <xf numFmtId="0" fontId="7" fillId="3" borderId="22" xfId="3" applyFont="1" applyFill="1" applyBorder="1" applyAlignment="1">
      <alignment horizontal="center" vertical="center" wrapText="1"/>
    </xf>
    <xf numFmtId="0" fontId="2" fillId="0" borderId="0" xfId="3" applyAlignment="1" applyProtection="1">
      <alignment horizontal="center"/>
      <protection locked="0"/>
    </xf>
    <xf numFmtId="0" fontId="7" fillId="3" borderId="15" xfId="3" applyFont="1" applyFill="1" applyBorder="1" applyAlignment="1">
      <alignment horizontal="center" vertical="center" wrapText="1"/>
    </xf>
    <xf numFmtId="0" fontId="7" fillId="3" borderId="7" xfId="3" applyFont="1" applyFill="1" applyBorder="1" applyAlignment="1">
      <alignment horizontal="center" vertical="center" wrapText="1"/>
    </xf>
    <xf numFmtId="0" fontId="7" fillId="3" borderId="8" xfId="3" applyFont="1" applyFill="1" applyBorder="1" applyAlignment="1">
      <alignment horizontal="center" vertical="center" wrapText="1"/>
    </xf>
    <xf numFmtId="0" fontId="7" fillId="3" borderId="9" xfId="3" applyFont="1" applyFill="1" applyBorder="1" applyAlignment="1">
      <alignment horizontal="center" vertical="center" wrapText="1"/>
    </xf>
    <xf numFmtId="0" fontId="7" fillId="3" borderId="10" xfId="3" applyFont="1" applyFill="1" applyBorder="1" applyAlignment="1">
      <alignment horizontal="center" vertical="center" wrapText="1"/>
    </xf>
    <xf numFmtId="0" fontId="7" fillId="3" borderId="11" xfId="3" applyFont="1" applyFill="1" applyBorder="1" applyAlignment="1">
      <alignment horizontal="center" vertical="center" wrapText="1"/>
    </xf>
    <xf numFmtId="0" fontId="7" fillId="3" borderId="12" xfId="3" applyFont="1" applyFill="1" applyBorder="1" applyAlignment="1">
      <alignment horizontal="center" vertical="center" wrapText="1"/>
    </xf>
    <xf numFmtId="0" fontId="7" fillId="3" borderId="13" xfId="3" applyFont="1" applyFill="1" applyBorder="1" applyAlignment="1">
      <alignment horizontal="center" vertical="center" wrapText="1"/>
    </xf>
    <xf numFmtId="0" fontId="7" fillId="3" borderId="17" xfId="3" applyFont="1" applyFill="1" applyBorder="1" applyAlignment="1">
      <alignment horizontal="center" vertical="center" wrapText="1"/>
    </xf>
    <xf numFmtId="0" fontId="7" fillId="3" borderId="18" xfId="3" applyFont="1" applyFill="1" applyBorder="1" applyAlignment="1">
      <alignment horizontal="center" vertical="center" wrapText="1"/>
    </xf>
    <xf numFmtId="0" fontId="7" fillId="3" borderId="19" xfId="3" applyFont="1" applyFill="1" applyBorder="1" applyAlignment="1">
      <alignment horizontal="center" vertical="center" wrapText="1"/>
    </xf>
    <xf numFmtId="0" fontId="5" fillId="0" borderId="0" xfId="100" applyFont="1" applyFill="1" applyAlignment="1" applyProtection="1">
      <alignment horizontal="left"/>
      <protection locked="0"/>
    </xf>
    <xf numFmtId="0" fontId="35" fillId="0" borderId="2" xfId="100" applyFont="1" applyFill="1" applyBorder="1" applyAlignment="1">
      <alignment horizontal="center" vertical="center"/>
    </xf>
    <xf numFmtId="0" fontId="35" fillId="0" borderId="3" xfId="100" applyFont="1" applyFill="1" applyBorder="1" applyAlignment="1">
      <alignment horizontal="center" vertical="center"/>
    </xf>
    <xf numFmtId="0" fontId="35" fillId="0" borderId="4" xfId="100" applyFont="1" applyFill="1" applyBorder="1" applyAlignment="1">
      <alignment horizontal="center" vertical="center"/>
    </xf>
    <xf numFmtId="0" fontId="34" fillId="0" borderId="2" xfId="100" applyFont="1" applyFill="1" applyBorder="1" applyAlignment="1">
      <alignment horizontal="center" vertical="center"/>
    </xf>
    <xf numFmtId="0" fontId="34" fillId="0" borderId="3" xfId="100" applyFont="1" applyFill="1" applyBorder="1" applyAlignment="1">
      <alignment horizontal="center" vertical="center"/>
    </xf>
    <xf numFmtId="0" fontId="34" fillId="0" borderId="4" xfId="100" applyFont="1" applyFill="1" applyBorder="1" applyAlignment="1">
      <alignment horizontal="center" vertical="center"/>
    </xf>
    <xf numFmtId="0" fontId="34" fillId="0" borderId="0" xfId="100" applyFont="1" applyFill="1" applyAlignment="1">
      <alignment horizontal="left" vertical="top" wrapText="1"/>
    </xf>
    <xf numFmtId="43" fontId="65" fillId="0" borderId="0" xfId="100" applyNumberFormat="1" applyFont="1" applyFill="1" applyAlignment="1" applyProtection="1">
      <alignment horizontal="center" vertical="center"/>
      <protection locked="0"/>
    </xf>
    <xf numFmtId="0" fontId="31" fillId="0" borderId="0" xfId="100" applyFont="1" applyFill="1" applyAlignment="1" applyProtection="1">
      <alignment horizontal="left"/>
      <protection locked="0"/>
    </xf>
    <xf numFmtId="0" fontId="5" fillId="0" borderId="0" xfId="228" applyFont="1" applyFill="1" applyAlignment="1" applyProtection="1">
      <alignment horizontal="left"/>
      <protection locked="0"/>
    </xf>
    <xf numFmtId="0" fontId="5" fillId="0" borderId="0" xfId="5" applyFont="1" applyFill="1" applyAlignment="1" applyProtection="1">
      <alignment horizontal="center"/>
      <protection locked="0"/>
    </xf>
    <xf numFmtId="0" fontId="27" fillId="0" borderId="2" xfId="5" applyFont="1" applyFill="1" applyBorder="1" applyAlignment="1">
      <alignment horizontal="left" vertical="center"/>
    </xf>
    <xf numFmtId="0" fontId="27" fillId="0" borderId="4" xfId="5" applyFont="1" applyFill="1" applyBorder="1" applyAlignment="1">
      <alignment horizontal="left" vertical="center"/>
    </xf>
    <xf numFmtId="0" fontId="20" fillId="0" borderId="2" xfId="5" applyFont="1" applyFill="1" applyBorder="1" applyAlignment="1">
      <alignment horizontal="left" vertical="center"/>
    </xf>
    <xf numFmtId="0" fontId="20" fillId="0" borderId="4" xfId="5" applyFont="1" applyFill="1" applyBorder="1" applyAlignment="1">
      <alignment horizontal="left" vertical="center"/>
    </xf>
    <xf numFmtId="0" fontId="27" fillId="0" borderId="8" xfId="5" applyFont="1" applyFill="1" applyBorder="1" applyAlignment="1">
      <alignment horizontal="left" vertical="center"/>
    </xf>
    <xf numFmtId="0" fontId="5" fillId="0" borderId="0" xfId="5" applyFont="1" applyFill="1" applyAlignment="1" applyProtection="1">
      <alignment horizontal="justify" vertical="top"/>
      <protection locked="0"/>
    </xf>
    <xf numFmtId="0" fontId="31" fillId="0" borderId="0" xfId="6" applyFont="1" applyFill="1" applyBorder="1" applyAlignment="1">
      <alignment horizontal="center"/>
    </xf>
    <xf numFmtId="0" fontId="5" fillId="0" borderId="0" xfId="6" applyFont="1" applyFill="1" applyBorder="1" applyAlignment="1">
      <alignment horizontal="center"/>
    </xf>
    <xf numFmtId="0" fontId="20" fillId="0" borderId="8" xfId="5" applyFont="1" applyFill="1" applyBorder="1" applyAlignment="1">
      <alignment horizontal="left"/>
    </xf>
    <xf numFmtId="0" fontId="5" fillId="0" borderId="0" xfId="0" applyFont="1" applyFill="1" applyAlignment="1" applyProtection="1">
      <alignment horizontal="justify" vertical="top"/>
      <protection locked="0"/>
    </xf>
    <xf numFmtId="0" fontId="27" fillId="0" borderId="8" xfId="5" applyFont="1" applyFill="1" applyBorder="1" applyAlignment="1">
      <alignment horizontal="center" vertical="center"/>
    </xf>
    <xf numFmtId="0" fontId="27" fillId="0" borderId="8" xfId="5" applyFont="1" applyFill="1" applyBorder="1" applyAlignment="1">
      <alignment horizontal="center"/>
    </xf>
    <xf numFmtId="0" fontId="20" fillId="0" borderId="2" xfId="5" quotePrefix="1" applyFont="1" applyFill="1" applyBorder="1" applyAlignment="1">
      <alignment horizontal="center"/>
    </xf>
    <xf numFmtId="0" fontId="20" fillId="0" borderId="4" xfId="5" quotePrefix="1" applyFont="1" applyFill="1" applyBorder="1" applyAlignment="1">
      <alignment horizontal="center"/>
    </xf>
    <xf numFmtId="0" fontId="24" fillId="0" borderId="0" xfId="5" applyFont="1" applyFill="1" applyAlignment="1">
      <alignment horizontal="center"/>
    </xf>
    <xf numFmtId="0" fontId="24" fillId="0" borderId="0" xfId="0" applyFont="1" applyFill="1" applyAlignment="1" applyProtection="1">
      <alignment horizontal="center"/>
      <protection locked="0"/>
    </xf>
    <xf numFmtId="0" fontId="5" fillId="0" borderId="0" xfId="0" applyFont="1" applyFill="1" applyAlignment="1" applyProtection="1">
      <alignment horizontal="justify" vertical="top" wrapText="1"/>
      <protection locked="0"/>
    </xf>
    <xf numFmtId="0" fontId="18" fillId="0" borderId="0" xfId="0" applyFont="1" applyFill="1" applyAlignment="1" applyProtection="1">
      <alignment horizontal="center"/>
      <protection locked="0"/>
    </xf>
    <xf numFmtId="0" fontId="21" fillId="0" borderId="0" xfId="0" applyFont="1" applyFill="1" applyAlignment="1" applyProtection="1">
      <alignment horizontal="center"/>
      <protection locked="0"/>
    </xf>
    <xf numFmtId="0" fontId="23" fillId="0" borderId="0" xfId="0" applyFont="1" applyFill="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 fillId="0" borderId="0" xfId="0" applyFont="1" applyFill="1" applyAlignment="1" applyProtection="1">
      <alignment horizontal="center"/>
      <protection locked="0"/>
    </xf>
    <xf numFmtId="0" fontId="33" fillId="0" borderId="0" xfId="5" applyFont="1" applyFill="1" applyAlignment="1" applyProtection="1">
      <alignment horizontal="center"/>
      <protection locked="0"/>
    </xf>
    <xf numFmtId="0" fontId="31" fillId="0" borderId="0" xfId="5" applyFont="1" applyFill="1" applyAlignment="1" applyProtection="1">
      <alignment horizontal="center"/>
      <protection locked="0"/>
    </xf>
    <xf numFmtId="0" fontId="16" fillId="0" borderId="0" xfId="5" applyFont="1" applyFill="1" applyAlignment="1" applyProtection="1">
      <alignment horizontal="center"/>
      <protection locked="0"/>
    </xf>
    <xf numFmtId="0" fontId="16" fillId="0" borderId="0" xfId="5" applyFont="1" applyFill="1" applyAlignment="1" applyProtection="1">
      <alignment horizontal="justify" vertical="justify" wrapText="1"/>
      <protection locked="0"/>
    </xf>
    <xf numFmtId="0" fontId="16" fillId="0" borderId="0" xfId="5" applyFont="1" applyFill="1" applyAlignment="1" applyProtection="1">
      <alignment horizontal="justify" vertical="top"/>
      <protection locked="0"/>
    </xf>
    <xf numFmtId="0" fontId="16" fillId="0" borderId="0" xfId="0" applyFont="1" applyFill="1" applyAlignment="1" applyProtection="1">
      <alignment horizontal="center"/>
      <protection locked="0"/>
    </xf>
    <xf numFmtId="0" fontId="16" fillId="0" borderId="0" xfId="5" applyFont="1" applyFill="1" applyAlignment="1" applyProtection="1">
      <alignment horizontal="justify" vertical="top" wrapText="1"/>
      <protection locked="0"/>
    </xf>
    <xf numFmtId="0" fontId="20" fillId="0" borderId="2" xfId="5" applyFont="1" applyFill="1" applyBorder="1" applyAlignment="1">
      <alignment horizontal="left"/>
    </xf>
    <xf numFmtId="0" fontId="20" fillId="0" borderId="4" xfId="5" applyFont="1" applyFill="1" applyBorder="1" applyAlignment="1">
      <alignment horizontal="left"/>
    </xf>
    <xf numFmtId="0" fontId="27" fillId="0" borderId="23" xfId="5" applyFont="1" applyFill="1" applyBorder="1" applyAlignment="1">
      <alignment horizontal="center" vertical="center"/>
    </xf>
    <xf numFmtId="0" fontId="27" fillId="0" borderId="24" xfId="5" applyFont="1" applyFill="1" applyBorder="1" applyAlignment="1">
      <alignment horizontal="center" vertical="center"/>
    </xf>
    <xf numFmtId="0" fontId="27" fillId="0" borderId="25" xfId="5" applyFont="1" applyFill="1" applyBorder="1" applyAlignment="1">
      <alignment horizontal="center" vertical="center"/>
    </xf>
    <xf numFmtId="0" fontId="27" fillId="0" borderId="26" xfId="5" applyFont="1" applyFill="1" applyBorder="1" applyAlignment="1">
      <alignment horizontal="center" vertical="center"/>
    </xf>
    <xf numFmtId="0" fontId="32" fillId="0" borderId="28" xfId="5" applyFont="1" applyFill="1" applyBorder="1" applyAlignment="1">
      <alignment horizontal="center"/>
    </xf>
    <xf numFmtId="0" fontId="34" fillId="0" borderId="32"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168" fontId="34" fillId="0" borderId="2" xfId="0" applyNumberFormat="1" applyFont="1" applyFill="1" applyBorder="1" applyAlignment="1">
      <alignment horizontal="center" vertical="center"/>
    </xf>
    <xf numFmtId="168" fontId="34" fillId="0" borderId="4" xfId="0" applyNumberFormat="1" applyFont="1" applyFill="1" applyBorder="1" applyAlignment="1">
      <alignment horizontal="center" vertical="center"/>
    </xf>
    <xf numFmtId="0" fontId="34" fillId="0" borderId="30" xfId="0" applyFont="1" applyFill="1" applyBorder="1" applyAlignment="1">
      <alignment horizontal="center" vertical="center" wrapText="1"/>
    </xf>
    <xf numFmtId="0" fontId="34" fillId="0" borderId="37" xfId="0" applyFont="1" applyFill="1" applyBorder="1" applyAlignment="1">
      <alignment horizontal="center" vertical="center" wrapText="1"/>
    </xf>
    <xf numFmtId="0" fontId="34" fillId="0" borderId="38" xfId="0" applyFont="1" applyFill="1" applyBorder="1" applyAlignment="1">
      <alignment horizontal="center" vertical="center" wrapText="1"/>
    </xf>
    <xf numFmtId="0" fontId="34" fillId="0" borderId="31"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35" xfId="0" applyFont="1" applyFill="1" applyBorder="1" applyAlignment="1">
      <alignment horizontal="center" vertical="center"/>
    </xf>
    <xf numFmtId="0" fontId="34" fillId="0" borderId="36" xfId="0" applyFont="1" applyFill="1" applyBorder="1" applyAlignment="1">
      <alignment horizontal="center" vertical="center"/>
    </xf>
    <xf numFmtId="0" fontId="20" fillId="0" borderId="5" xfId="10" applyFont="1" applyFill="1" applyBorder="1" applyAlignment="1">
      <alignment vertical="center" wrapText="1"/>
    </xf>
    <xf numFmtId="0" fontId="20" fillId="0" borderId="14" xfId="10" applyFont="1" applyFill="1" applyBorder="1" applyAlignment="1">
      <alignment vertical="center" wrapText="1"/>
    </xf>
    <xf numFmtId="0" fontId="20" fillId="0" borderId="5" xfId="10" applyFont="1" applyFill="1" applyBorder="1" applyAlignment="1">
      <alignment horizontal="center" vertical="center" wrapText="1"/>
    </xf>
    <xf numFmtId="0" fontId="20" fillId="0" borderId="14" xfId="1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34" fillId="0" borderId="2" xfId="10" applyFont="1" applyFill="1" applyBorder="1" applyAlignment="1">
      <alignment horizontal="center"/>
    </xf>
    <xf numFmtId="0" fontId="34" fillId="0" borderId="3" xfId="10" applyFont="1" applyFill="1" applyBorder="1" applyAlignment="1">
      <alignment horizontal="center"/>
    </xf>
    <xf numFmtId="0" fontId="34" fillId="0" borderId="4" xfId="10" applyFont="1" applyFill="1" applyBorder="1" applyAlignment="1">
      <alignment horizontal="center"/>
    </xf>
    <xf numFmtId="0" fontId="41" fillId="6" borderId="2" xfId="0" applyFont="1" applyFill="1" applyBorder="1" applyAlignment="1">
      <alignment horizontal="left"/>
    </xf>
    <xf numFmtId="0" fontId="41" fillId="6" borderId="3" xfId="0" applyFont="1" applyFill="1" applyBorder="1" applyAlignment="1">
      <alignment horizontal="left"/>
    </xf>
    <xf numFmtId="0" fontId="41" fillId="6" borderId="4" xfId="0" applyFont="1" applyFill="1" applyBorder="1" applyAlignment="1">
      <alignment horizontal="left"/>
    </xf>
    <xf numFmtId="0" fontId="41" fillId="0" borderId="2" xfId="0" applyFont="1" applyFill="1" applyBorder="1" applyAlignment="1">
      <alignment horizontal="left"/>
    </xf>
    <xf numFmtId="0" fontId="41" fillId="0" borderId="3" xfId="0" applyFont="1" applyFill="1" applyBorder="1" applyAlignment="1">
      <alignment horizontal="left"/>
    </xf>
    <xf numFmtId="0" fontId="41" fillId="0" borderId="4" xfId="0" applyFont="1" applyFill="1" applyBorder="1" applyAlignment="1">
      <alignment horizontal="left"/>
    </xf>
    <xf numFmtId="0" fontId="41" fillId="6" borderId="2" xfId="11" applyFont="1" applyFill="1" applyBorder="1" applyAlignment="1">
      <alignment horizontal="left"/>
    </xf>
    <xf numFmtId="0" fontId="41" fillId="6" borderId="3" xfId="11" applyFont="1" applyFill="1" applyBorder="1" applyAlignment="1">
      <alignment horizontal="left"/>
    </xf>
    <xf numFmtId="0" fontId="41" fillId="6" borderId="4" xfId="11" applyFont="1" applyFill="1" applyBorder="1" applyAlignment="1">
      <alignment horizontal="left"/>
    </xf>
    <xf numFmtId="0" fontId="41" fillId="6" borderId="59" xfId="0" applyFont="1" applyFill="1" applyBorder="1" applyAlignment="1">
      <alignment horizontal="left"/>
    </xf>
    <xf numFmtId="0" fontId="35" fillId="6" borderId="8" xfId="13" applyFont="1" applyFill="1" applyBorder="1" applyAlignment="1">
      <alignment horizontal="left" wrapText="1"/>
    </xf>
    <xf numFmtId="0" fontId="39" fillId="0" borderId="0" xfId="0" applyFont="1" applyFill="1" applyAlignment="1">
      <alignment horizontal="center"/>
    </xf>
    <xf numFmtId="0" fontId="34" fillId="0" borderId="40" xfId="10" applyFont="1" applyFill="1" applyBorder="1" applyAlignment="1">
      <alignment horizontal="center" vertical="center" wrapText="1"/>
    </xf>
    <xf numFmtId="0" fontId="34" fillId="0" borderId="35" xfId="10" applyFont="1" applyFill="1" applyBorder="1" applyAlignment="1">
      <alignment horizontal="center" vertical="center" wrapText="1"/>
    </xf>
    <xf numFmtId="0" fontId="34" fillId="0" borderId="36" xfId="10" applyFont="1" applyFill="1" applyBorder="1" applyAlignment="1">
      <alignment horizontal="center" vertical="center" wrapText="1"/>
    </xf>
    <xf numFmtId="0" fontId="34" fillId="0" borderId="34" xfId="10" applyFont="1" applyFill="1" applyBorder="1" applyAlignment="1">
      <alignment horizontal="center"/>
    </xf>
    <xf numFmtId="0" fontId="34" fillId="0" borderId="35" xfId="10" applyFont="1" applyFill="1" applyBorder="1" applyAlignment="1">
      <alignment horizontal="center"/>
    </xf>
    <xf numFmtId="0" fontId="34" fillId="0" borderId="36" xfId="10" applyFont="1" applyFill="1" applyBorder="1" applyAlignment="1">
      <alignment horizontal="center"/>
    </xf>
    <xf numFmtId="0" fontId="34" fillId="0" borderId="31" xfId="10" applyFont="1" applyFill="1" applyBorder="1" applyAlignment="1">
      <alignment horizontal="center" vertical="center" wrapText="1"/>
    </xf>
    <xf numFmtId="0" fontId="34" fillId="0" borderId="41" xfId="10" applyFont="1" applyFill="1" applyBorder="1" applyAlignment="1">
      <alignment horizontal="center" vertical="center" wrapText="1"/>
    </xf>
    <xf numFmtId="0" fontId="20" fillId="0" borderId="44" xfId="10" applyFont="1" applyFill="1" applyBorder="1" applyAlignment="1">
      <alignment horizontal="center" vertical="center" wrapText="1"/>
    </xf>
    <xf numFmtId="0" fontId="20" fillId="0" borderId="42" xfId="10" applyFont="1" applyFill="1" applyBorder="1" applyAlignment="1">
      <alignment horizontal="center" vertical="center" wrapText="1"/>
    </xf>
    <xf numFmtId="0" fontId="20" fillId="0" borderId="37" xfId="10" applyFont="1" applyFill="1" applyBorder="1" applyAlignment="1">
      <alignment horizontal="center" vertical="center" wrapText="1"/>
    </xf>
    <xf numFmtId="0" fontId="20" fillId="0" borderId="23" xfId="10" applyFont="1" applyFill="1" applyBorder="1" applyAlignment="1">
      <alignment horizontal="center" vertical="center" wrapText="1"/>
    </xf>
    <xf numFmtId="0" fontId="20" fillId="0" borderId="43" xfId="10" applyFont="1" applyFill="1" applyBorder="1" applyAlignment="1">
      <alignment horizontal="center" vertical="center" wrapText="1"/>
    </xf>
    <xf numFmtId="0" fontId="20" fillId="0" borderId="24" xfId="10" applyFont="1" applyFill="1" applyBorder="1" applyAlignment="1">
      <alignment horizontal="center" vertical="center" wrapText="1"/>
    </xf>
    <xf numFmtId="0" fontId="20" fillId="0" borderId="45" xfId="10" applyFont="1" applyFill="1" applyBorder="1" applyAlignment="1">
      <alignment horizontal="center" vertical="center" wrapText="1"/>
    </xf>
    <xf numFmtId="0" fontId="20" fillId="0" borderId="0" xfId="10" applyFont="1" applyFill="1" applyBorder="1" applyAlignment="1">
      <alignment horizontal="center" vertical="center" wrapText="1"/>
    </xf>
    <xf numFmtId="0" fontId="20" fillId="0" borderId="27" xfId="10" applyFont="1" applyFill="1" applyBorder="1" applyAlignment="1">
      <alignment horizontal="center" vertical="center" wrapText="1"/>
    </xf>
    <xf numFmtId="0" fontId="20" fillId="0" borderId="25" xfId="10" applyFont="1" applyFill="1" applyBorder="1" applyAlignment="1">
      <alignment horizontal="center" vertical="center" wrapText="1"/>
    </xf>
    <xf numFmtId="0" fontId="20" fillId="0" borderId="1" xfId="10" applyFont="1" applyFill="1" applyBorder="1" applyAlignment="1">
      <alignment horizontal="center" vertical="center" wrapText="1"/>
    </xf>
    <xf numFmtId="0" fontId="20" fillId="0" borderId="26" xfId="10" applyFont="1" applyFill="1" applyBorder="1" applyAlignment="1">
      <alignment horizontal="center" vertical="center" wrapText="1"/>
    </xf>
    <xf numFmtId="0" fontId="24" fillId="0" borderId="0" xfId="0" applyFont="1" applyFill="1" applyAlignment="1">
      <alignment horizontal="center"/>
    </xf>
    <xf numFmtId="0" fontId="0" fillId="0" borderId="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2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0" xfId="0" applyFont="1" applyFill="1" applyBorder="1" applyAlignment="1">
      <alignment horizontal="center" vertical="center"/>
    </xf>
  </cellXfs>
  <cellStyles count="311">
    <cellStyle name="Comma" xfId="1" builtinId="3"/>
    <cellStyle name="Comma [0]" xfId="2" builtinId="6"/>
    <cellStyle name="Comma [0] 10" xfId="16"/>
    <cellStyle name="Comma [0] 10 2" xfId="17"/>
    <cellStyle name="Comma [0] 11" xfId="18"/>
    <cellStyle name="Comma [0] 12" xfId="19"/>
    <cellStyle name="Comma [0] 13" xfId="12"/>
    <cellStyle name="Comma [0] 14" xfId="20"/>
    <cellStyle name="Comma [0] 15" xfId="21"/>
    <cellStyle name="Comma [0] 16" xfId="22"/>
    <cellStyle name="Comma [0] 17" xfId="23"/>
    <cellStyle name="Comma [0] 18" xfId="24"/>
    <cellStyle name="Comma [0] 19" xfId="25"/>
    <cellStyle name="Comma [0] 2" xfId="26"/>
    <cellStyle name="Comma [0] 2 12" xfId="27"/>
    <cellStyle name="Comma [0] 2 12 2" xfId="28"/>
    <cellStyle name="Comma [0] 2 2" xfId="29"/>
    <cellStyle name="Comma [0] 2 2 2" xfId="30"/>
    <cellStyle name="Comma [0] 2 2 2 2" xfId="31"/>
    <cellStyle name="Comma [0] 2 2 2 2 2" xfId="32"/>
    <cellStyle name="Comma [0] 2 2 2 2 2 2" xfId="33"/>
    <cellStyle name="Comma [0] 2 2 2 3" xfId="34"/>
    <cellStyle name="Comma [0] 2 2 2 4" xfId="35"/>
    <cellStyle name="Comma [0] 2 2 3" xfId="36"/>
    <cellStyle name="Comma [0] 2 3" xfId="8"/>
    <cellStyle name="Comma [0] 2 3 2" xfId="37"/>
    <cellStyle name="Comma [0] 2 3 3" xfId="38"/>
    <cellStyle name="Comma [0] 2 3 4" xfId="39"/>
    <cellStyle name="Comma [0] 2 3 5" xfId="40"/>
    <cellStyle name="Comma [0] 2 3 6" xfId="41"/>
    <cellStyle name="Comma [0] 2 4" xfId="42"/>
    <cellStyle name="Comma [0] 2 4 2" xfId="43"/>
    <cellStyle name="Comma [0] 2 5" xfId="44"/>
    <cellStyle name="Comma [0] 2 6" xfId="45"/>
    <cellStyle name="Comma [0] 2 7" xfId="46"/>
    <cellStyle name="Comma [0] 2 8" xfId="47"/>
    <cellStyle name="Comma [0] 2_BA REKON &amp; INV. ASET 2013_II(Humas)" xfId="48"/>
    <cellStyle name="Comma [0] 20" xfId="49"/>
    <cellStyle name="Comma [0] 21" xfId="50"/>
    <cellStyle name="Comma [0] 22" xfId="51"/>
    <cellStyle name="Comma [0] 23" xfId="52"/>
    <cellStyle name="Comma [0] 3" xfId="53"/>
    <cellStyle name="Comma [0] 3 2" xfId="54"/>
    <cellStyle name="Comma [0] 3 2 2" xfId="55"/>
    <cellStyle name="Comma [0] 3 2 2 2" xfId="56"/>
    <cellStyle name="Comma [0] 3 3" xfId="57"/>
    <cellStyle name="Comma [0] 3_Lap. Rekon Barang Semester II 2013 Humas" xfId="58"/>
    <cellStyle name="Comma [0] 4" xfId="59"/>
    <cellStyle name="Comma [0] 4 2" xfId="60"/>
    <cellStyle name="Comma [0] 4 3" xfId="61"/>
    <cellStyle name="Comma [0] 4_BA REKON &amp; INV. ASET 2013_II(Humas)" xfId="62"/>
    <cellStyle name="Comma [0] 5" xfId="63"/>
    <cellStyle name="Comma [0] 5 2" xfId="64"/>
    <cellStyle name="Comma [0] 6" xfId="65"/>
    <cellStyle name="Comma [0] 6 2" xfId="66"/>
    <cellStyle name="Comma [0] 6 3" xfId="67"/>
    <cellStyle name="Comma [0] 6 4" xfId="68"/>
    <cellStyle name="Comma [0] 7" xfId="69"/>
    <cellStyle name="Comma [0] 8" xfId="70"/>
    <cellStyle name="Comma [0] 8 2" xfId="71"/>
    <cellStyle name="Comma [0] 9" xfId="72"/>
    <cellStyle name="Comma 10" xfId="73"/>
    <cellStyle name="Comma 2" xfId="74"/>
    <cellStyle name="Comma 2 2" xfId="75"/>
    <cellStyle name="Comma 2 2 2" xfId="76"/>
    <cellStyle name="Comma 2 2 3" xfId="77"/>
    <cellStyle name="Comma 2 3" xfId="78"/>
    <cellStyle name="Comma 2 3 2" xfId="79"/>
    <cellStyle name="Comma 2 4" xfId="7"/>
    <cellStyle name="Comma 2 4 2" xfId="80"/>
    <cellStyle name="Comma 2 5" xfId="81"/>
    <cellStyle name="Comma 2 6" xfId="82"/>
    <cellStyle name="Comma 2 7" xfId="83"/>
    <cellStyle name="Comma 2_BA REKON &amp; INV. ASET 2013_II(Humas)" xfId="84"/>
    <cellStyle name="Comma 3" xfId="9"/>
    <cellStyle name="Comma 3 2" xfId="85"/>
    <cellStyle name="Comma 3 2 2" xfId="86"/>
    <cellStyle name="Comma 4" xfId="87"/>
    <cellStyle name="Comma 4 2" xfId="88"/>
    <cellStyle name="Comma 5" xfId="89"/>
    <cellStyle name="Comma 6" xfId="90"/>
    <cellStyle name="Comma 6 2" xfId="91"/>
    <cellStyle name="Comma 6 3" xfId="92"/>
    <cellStyle name="Comma 6 4" xfId="93"/>
    <cellStyle name="Comma 7" xfId="94"/>
    <cellStyle name="Comma 7 2" xfId="95"/>
    <cellStyle name="Comma 8" xfId="4"/>
    <cellStyle name="Comma 9" xfId="96"/>
    <cellStyle name="Currency 2" xfId="97"/>
    <cellStyle name="Normal" xfId="0" builtinId="0"/>
    <cellStyle name="Normal 10" xfId="11"/>
    <cellStyle name="Normal 10 2" xfId="98"/>
    <cellStyle name="Normal 103" xfId="99"/>
    <cellStyle name="Normal 11" xfId="3"/>
    <cellStyle name="Normal 11 2" xfId="100"/>
    <cellStyle name="Normal 11 3" xfId="101"/>
    <cellStyle name="Normal 11 4" xfId="102"/>
    <cellStyle name="Normal 12" xfId="10"/>
    <cellStyle name="Normal 12 2" xfId="103"/>
    <cellStyle name="Normal 13" xfId="104"/>
    <cellStyle name="Normal 13 2" xfId="105"/>
    <cellStyle name="Normal 14" xfId="106"/>
    <cellStyle name="Normal 14 2" xfId="107"/>
    <cellStyle name="Normal 15" xfId="108"/>
    <cellStyle name="Normal 16" xfId="109"/>
    <cellStyle name="Normal 17" xfId="110"/>
    <cellStyle name="Normal 17 2" xfId="111"/>
    <cellStyle name="Normal 18" xfId="112"/>
    <cellStyle name="Normal 19" xfId="113"/>
    <cellStyle name="Normal 2" xfId="6"/>
    <cellStyle name="Normal 2 10" xfId="14"/>
    <cellStyle name="Normal 2 100" xfId="114"/>
    <cellStyle name="Normal 2 102" xfId="115"/>
    <cellStyle name="Normal 2 104" xfId="116"/>
    <cellStyle name="Normal 2 11" xfId="117"/>
    <cellStyle name="Normal 2 111" xfId="118"/>
    <cellStyle name="Normal 2 113" xfId="119"/>
    <cellStyle name="Normal 2 114" xfId="120"/>
    <cellStyle name="Normal 2 116" xfId="121"/>
    <cellStyle name="Normal 2 117" xfId="122"/>
    <cellStyle name="Normal 2 119" xfId="123"/>
    <cellStyle name="Normal 2 121" xfId="124"/>
    <cellStyle name="Normal 2 122" xfId="125"/>
    <cellStyle name="Normal 2 123" xfId="126"/>
    <cellStyle name="Normal 2 125" xfId="127"/>
    <cellStyle name="Normal 2 126" xfId="128"/>
    <cellStyle name="Normal 2 129" xfId="129"/>
    <cellStyle name="Normal 2 13" xfId="130"/>
    <cellStyle name="Normal 2 130" xfId="131"/>
    <cellStyle name="Normal 2 131" xfId="132"/>
    <cellStyle name="Normal 2 14" xfId="133"/>
    <cellStyle name="Normal 2 15" xfId="134"/>
    <cellStyle name="Normal 2 16" xfId="135"/>
    <cellStyle name="Normal 2 17" xfId="136"/>
    <cellStyle name="Normal 2 19" xfId="137"/>
    <cellStyle name="Normal 2 2" xfId="15"/>
    <cellStyle name="Normal 2 2 10" xfId="138"/>
    <cellStyle name="Normal 2 2 100" xfId="139"/>
    <cellStyle name="Normal 2 2 102" xfId="140"/>
    <cellStyle name="Normal 2 2 104" xfId="141"/>
    <cellStyle name="Normal 2 2 111" xfId="142"/>
    <cellStyle name="Normal 2 2 113" xfId="143"/>
    <cellStyle name="Normal 2 2 114" xfId="144"/>
    <cellStyle name="Normal 2 2 116" xfId="145"/>
    <cellStyle name="Normal 2 2 117" xfId="146"/>
    <cellStyle name="Normal 2 2 119" xfId="147"/>
    <cellStyle name="Normal 2 2 121" xfId="148"/>
    <cellStyle name="Normal 2 2 122" xfId="149"/>
    <cellStyle name="Normal 2 2 123" xfId="150"/>
    <cellStyle name="Normal 2 2 125" xfId="151"/>
    <cellStyle name="Normal 2 2 126" xfId="152"/>
    <cellStyle name="Normal 2 2 129" xfId="153"/>
    <cellStyle name="Normal 2 2 130" xfId="154"/>
    <cellStyle name="Normal 2 2 131" xfId="155"/>
    <cellStyle name="Normal 2 2 14" xfId="156"/>
    <cellStyle name="Normal 2 2 15" xfId="157"/>
    <cellStyle name="Normal 2 2 16" xfId="158"/>
    <cellStyle name="Normal 2 2 17" xfId="159"/>
    <cellStyle name="Normal 2 2 19" xfId="160"/>
    <cellStyle name="Normal 2 2 2" xfId="161"/>
    <cellStyle name="Normal 2 2 2 2" xfId="162"/>
    <cellStyle name="Normal 2 2 20" xfId="163"/>
    <cellStyle name="Normal 2 2 21" xfId="164"/>
    <cellStyle name="Normal 2 2 22" xfId="165"/>
    <cellStyle name="Normal 2 2 23" xfId="166"/>
    <cellStyle name="Normal 2 2 24" xfId="167"/>
    <cellStyle name="Normal 2 2 25" xfId="168"/>
    <cellStyle name="Normal 2 2 28" xfId="169"/>
    <cellStyle name="Normal 2 2 29" xfId="170"/>
    <cellStyle name="Normal 2 2 3" xfId="171"/>
    <cellStyle name="Normal 2 2 30" xfId="172"/>
    <cellStyle name="Normal 2 2 31" xfId="173"/>
    <cellStyle name="Normal 2 2 32" xfId="174"/>
    <cellStyle name="Normal 2 2 33" xfId="175"/>
    <cellStyle name="Normal 2 2 34" xfId="176"/>
    <cellStyle name="Normal 2 2 35" xfId="177"/>
    <cellStyle name="Normal 2 2 36" xfId="178"/>
    <cellStyle name="Normal 2 2 37" xfId="179"/>
    <cellStyle name="Normal 2 2 38" xfId="180"/>
    <cellStyle name="Normal 2 2 39" xfId="181"/>
    <cellStyle name="Normal 2 2 4" xfId="182"/>
    <cellStyle name="Normal 2 2 40" xfId="183"/>
    <cellStyle name="Normal 2 2 41" xfId="184"/>
    <cellStyle name="Normal 2 2 43" xfId="185"/>
    <cellStyle name="Normal 2 2 44" xfId="186"/>
    <cellStyle name="Normal 2 2 45" xfId="187"/>
    <cellStyle name="Normal 2 2 47" xfId="188"/>
    <cellStyle name="Normal 2 2 48" xfId="189"/>
    <cellStyle name="Normal 2 2 49" xfId="190"/>
    <cellStyle name="Normal 2 2 5" xfId="191"/>
    <cellStyle name="Normal 2 2 50" xfId="192"/>
    <cellStyle name="Normal 2 2 51" xfId="193"/>
    <cellStyle name="Normal 2 2 52" xfId="194"/>
    <cellStyle name="Normal 2 2 53" xfId="195"/>
    <cellStyle name="Normal 2 2 54" xfId="196"/>
    <cellStyle name="Normal 2 2 55" xfId="197"/>
    <cellStyle name="Normal 2 2 58" xfId="198"/>
    <cellStyle name="Normal 2 2 59" xfId="199"/>
    <cellStyle name="Normal 2 2 6" xfId="200"/>
    <cellStyle name="Normal 2 2 61" xfId="201"/>
    <cellStyle name="Normal 2 2 68" xfId="202"/>
    <cellStyle name="Normal 2 2 69" xfId="203"/>
    <cellStyle name="Normal 2 2 7" xfId="204"/>
    <cellStyle name="Normal 2 2 75" xfId="205"/>
    <cellStyle name="Normal 2 2 76" xfId="206"/>
    <cellStyle name="Normal 2 2 78" xfId="207"/>
    <cellStyle name="Normal 2 2 8" xfId="208"/>
    <cellStyle name="Normal 2 2 82" xfId="209"/>
    <cellStyle name="Normal 2 2 83" xfId="210"/>
    <cellStyle name="Normal 2 2 84" xfId="211"/>
    <cellStyle name="Normal 2 2 87" xfId="212"/>
    <cellStyle name="Normal 2 2 88" xfId="213"/>
    <cellStyle name="Normal 2 2 9" xfId="214"/>
    <cellStyle name="Normal 2 2 90" xfId="215"/>
    <cellStyle name="Normal 2 2 97" xfId="216"/>
    <cellStyle name="Normal 2 2 98" xfId="217"/>
    <cellStyle name="Normal 2 2 99" xfId="218"/>
    <cellStyle name="Normal 2 2_Inventarisasi Barang Semester II  2013 Humas" xfId="219"/>
    <cellStyle name="Normal 2 20" xfId="220"/>
    <cellStyle name="Normal 2 21" xfId="221"/>
    <cellStyle name="Normal 2 22" xfId="222"/>
    <cellStyle name="Normal 2 23" xfId="223"/>
    <cellStyle name="Normal 2 24" xfId="224"/>
    <cellStyle name="Normal 2 25" xfId="225"/>
    <cellStyle name="Normal 2 28" xfId="226"/>
    <cellStyle name="Normal 2 29" xfId="227"/>
    <cellStyle name="Normal 2 3" xfId="228"/>
    <cellStyle name="Normal 2 30" xfId="229"/>
    <cellStyle name="Normal 2 31" xfId="230"/>
    <cellStyle name="Normal 2 32" xfId="231"/>
    <cellStyle name="Normal 2 33" xfId="232"/>
    <cellStyle name="Normal 2 34" xfId="233"/>
    <cellStyle name="Normal 2 35" xfId="234"/>
    <cellStyle name="Normal 2 36" xfId="235"/>
    <cellStyle name="Normal 2 37" xfId="236"/>
    <cellStyle name="Normal 2 38" xfId="237"/>
    <cellStyle name="Normal 2 39" xfId="238"/>
    <cellStyle name="Normal 2 4" xfId="5"/>
    <cellStyle name="Normal 2 40" xfId="239"/>
    <cellStyle name="Normal 2 41" xfId="240"/>
    <cellStyle name="Normal 2 43" xfId="241"/>
    <cellStyle name="Normal 2 44" xfId="242"/>
    <cellStyle name="Normal 2 45" xfId="243"/>
    <cellStyle name="Normal 2 47" xfId="244"/>
    <cellStyle name="Normal 2 48" xfId="245"/>
    <cellStyle name="Normal 2 49" xfId="246"/>
    <cellStyle name="Normal 2 5" xfId="247"/>
    <cellStyle name="Normal 2 50" xfId="248"/>
    <cellStyle name="Normal 2 51" xfId="249"/>
    <cellStyle name="Normal 2 52" xfId="250"/>
    <cellStyle name="Normal 2 53" xfId="251"/>
    <cellStyle name="Normal 2 54" xfId="252"/>
    <cellStyle name="Normal 2 55" xfId="253"/>
    <cellStyle name="Normal 2 56" xfId="254"/>
    <cellStyle name="Normal 2 58" xfId="255"/>
    <cellStyle name="Normal 2 59" xfId="256"/>
    <cellStyle name="Normal 2 6" xfId="257"/>
    <cellStyle name="Normal 2 61" xfId="258"/>
    <cellStyle name="Normal 2 68" xfId="259"/>
    <cellStyle name="Normal 2 69" xfId="260"/>
    <cellStyle name="Normal 2 7" xfId="261"/>
    <cellStyle name="Normal 2 75" xfId="262"/>
    <cellStyle name="Normal 2 76" xfId="263"/>
    <cellStyle name="Normal 2 78" xfId="264"/>
    <cellStyle name="Normal 2 8" xfId="265"/>
    <cellStyle name="Normal 2 82" xfId="266"/>
    <cellStyle name="Normal 2 83" xfId="267"/>
    <cellStyle name="Normal 2 84" xfId="268"/>
    <cellStyle name="Normal 2 87" xfId="269"/>
    <cellStyle name="Normal 2 88" xfId="270"/>
    <cellStyle name="Normal 2 9" xfId="271"/>
    <cellStyle name="Normal 2 90" xfId="272"/>
    <cellStyle name="Normal 2 97" xfId="273"/>
    <cellStyle name="Normal 2 98" xfId="274"/>
    <cellStyle name="Normal 2 99" xfId="275"/>
    <cellStyle name="Normal 2_BA REKON &amp; INV. ASET 2013_II(Humas)" xfId="276"/>
    <cellStyle name="Normal 20 2" xfId="277"/>
    <cellStyle name="Normal 22" xfId="278"/>
    <cellStyle name="Normal 22 2" xfId="279"/>
    <cellStyle name="Normal 24" xfId="280"/>
    <cellStyle name="Normal 3" xfId="281"/>
    <cellStyle name="Normal 3 2" xfId="282"/>
    <cellStyle name="Normal 3 2 2" xfId="283"/>
    <cellStyle name="Normal 3 3" xfId="284"/>
    <cellStyle name="Normal 3 3 2" xfId="285"/>
    <cellStyle name="Normal 3 3 2 2" xfId="286"/>
    <cellStyle name="Normal 3 3 3" xfId="287"/>
    <cellStyle name="Normal 3 3_Inventarisasi Barang Semester II  2013 Humas" xfId="288"/>
    <cellStyle name="Normal 3 4" xfId="289"/>
    <cellStyle name="Normal 4" xfId="290"/>
    <cellStyle name="Normal 4 2" xfId="291"/>
    <cellStyle name="Normal 4 2 2" xfId="292"/>
    <cellStyle name="Normal 4 3" xfId="293"/>
    <cellStyle name="Normal 4_Inventarisasi Barang Semester II  2013 Humas" xfId="294"/>
    <cellStyle name="Normal 5" xfId="13"/>
    <cellStyle name="Normal 5 2" xfId="295"/>
    <cellStyle name="Normal 5 3" xfId="296"/>
    <cellStyle name="Normal 6" xfId="297"/>
    <cellStyle name="Normal 7" xfId="298"/>
    <cellStyle name="Normal 7 2" xfId="299"/>
    <cellStyle name="Normal 8" xfId="300"/>
    <cellStyle name="Normal 9" xfId="301"/>
    <cellStyle name="S0" xfId="302"/>
    <cellStyle name="S1" xfId="303"/>
    <cellStyle name="S2" xfId="304"/>
    <cellStyle name="S3" xfId="305"/>
    <cellStyle name="S4" xfId="306"/>
    <cellStyle name="S5" xfId="307"/>
    <cellStyle name="S6" xfId="308"/>
    <cellStyle name="S7" xfId="309"/>
    <cellStyle name="S8" xfId="3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oneCellAnchor>
    <xdr:from>
      <xdr:col>0</xdr:col>
      <xdr:colOff>323850</xdr:colOff>
      <xdr:row>2</xdr:row>
      <xdr:rowOff>0</xdr:rowOff>
    </xdr:from>
    <xdr:ext cx="485775" cy="264560"/>
    <xdr:sp macro="" textlink="">
      <xdr:nvSpPr>
        <xdr:cNvPr id="2" name="TextBox 1"/>
        <xdr:cNvSpPr txBox="1"/>
      </xdr:nvSpPr>
      <xdr:spPr>
        <a:xfrm>
          <a:off x="676275" y="9867900"/>
          <a:ext cx="4857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_</a:t>
          </a:r>
          <a:endParaRPr lang="en-US" sz="1100"/>
        </a:p>
      </xdr:txBody>
    </xdr:sp>
    <xdr:clientData/>
  </xdr:oneCellAnchor>
  <xdr:oneCellAnchor>
    <xdr:from>
      <xdr:col>0</xdr:col>
      <xdr:colOff>323850</xdr:colOff>
      <xdr:row>16</xdr:row>
      <xdr:rowOff>0</xdr:rowOff>
    </xdr:from>
    <xdr:ext cx="485775" cy="264560"/>
    <xdr:sp macro="" textlink="">
      <xdr:nvSpPr>
        <xdr:cNvPr id="3" name="TextBox 2"/>
        <xdr:cNvSpPr txBox="1"/>
      </xdr:nvSpPr>
      <xdr:spPr>
        <a:xfrm>
          <a:off x="676275" y="10353675"/>
          <a:ext cx="4857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xdr:col>
      <xdr:colOff>323850</xdr:colOff>
      <xdr:row>22</xdr:row>
      <xdr:rowOff>0</xdr:rowOff>
    </xdr:from>
    <xdr:ext cx="485775" cy="264560"/>
    <xdr:sp macro="" textlink="">
      <xdr:nvSpPr>
        <xdr:cNvPr id="5" name="TextBox 4"/>
        <xdr:cNvSpPr txBox="1"/>
      </xdr:nvSpPr>
      <xdr:spPr>
        <a:xfrm>
          <a:off x="676275" y="37176075"/>
          <a:ext cx="4857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_</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66675</xdr:colOff>
      <xdr:row>0</xdr:row>
      <xdr:rowOff>0</xdr:rowOff>
    </xdr:from>
    <xdr:to>
      <xdr:col>4</xdr:col>
      <xdr:colOff>819150</xdr:colOff>
      <xdr:row>2</xdr:row>
      <xdr:rowOff>152400</xdr:rowOff>
    </xdr:to>
    <xdr:pic>
      <xdr:nvPicPr>
        <xdr:cNvPr id="2" name="Picture 21"/>
        <xdr:cNvPicPr>
          <a:picLocks noChangeAspect="1" noChangeArrowheads="1"/>
        </xdr:cNvPicPr>
      </xdr:nvPicPr>
      <xdr:blipFill>
        <a:blip xmlns:r="http://schemas.openxmlformats.org/officeDocument/2006/relationships" r:embed="rId1" cstate="print">
          <a:lum contrast="6000"/>
        </a:blip>
        <a:srcRect/>
        <a:stretch>
          <a:fillRect/>
        </a:stretch>
      </xdr:blipFill>
      <xdr:spPr bwMode="auto">
        <a:xfrm>
          <a:off x="3105150" y="0"/>
          <a:ext cx="752475" cy="647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323850</xdr:colOff>
      <xdr:row>43</xdr:row>
      <xdr:rowOff>0</xdr:rowOff>
    </xdr:from>
    <xdr:ext cx="485775" cy="264560"/>
    <xdr:sp macro="" textlink="">
      <xdr:nvSpPr>
        <xdr:cNvPr id="2" name="TextBox 1"/>
        <xdr:cNvSpPr txBox="1"/>
      </xdr:nvSpPr>
      <xdr:spPr>
        <a:xfrm>
          <a:off x="2714625" y="8524875"/>
          <a:ext cx="4857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_</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20PKM%20SAYUNG%20II%20SMTR%201%20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AMP. REKON 1"/>
      <sheetName val="36. PKM SAYUNG II"/>
      <sheetName val="LAMP. REKON 1 pkm "/>
      <sheetName val="LAMP.BA REKON 2 new PKM"/>
      <sheetName val=" BI Sayung 2"/>
      <sheetName val="LAMP.BA REKON 2 new"/>
      <sheetName val="BA REKON INTERN PKM"/>
      <sheetName val="BA REKON EKSTERN"/>
      <sheetName val="BA REKON INTERN"/>
      <sheetName val="Pengadaan 2014"/>
      <sheetName val="LAPMUTASI"/>
      <sheetName val="REKAPMUTASI 2014"/>
      <sheetName val="dfatr mutasi 2"/>
      <sheetName val="BI 2014 2014"/>
      <sheetName val="REKAP MUTASI PKM"/>
      <sheetName val="dfatr mutasi 2 (2)"/>
      <sheetName val="REKAPBI PKM"/>
      <sheetName val="REKAPBI 2017"/>
      <sheetName val="Brg tdk ada &amp; rsk"/>
      <sheetName val="BI  2016 (2)"/>
      <sheetName val="BI  2017"/>
      <sheetName val="TANAH"/>
      <sheetName val="KIB A nihil"/>
      <sheetName val="KIB A pkm"/>
      <sheetName val="KIB A"/>
      <sheetName val="DFTR KENDARAAN"/>
      <sheetName val="KIB B "/>
      <sheetName val="KIB B SYG 2"/>
      <sheetName val="KIB B"/>
      <sheetName val="DFTR GEDUNG"/>
      <sheetName val="KIB C pkm"/>
      <sheetName val="KIB C"/>
      <sheetName val="KIB D PKM"/>
      <sheetName val="KIB D"/>
      <sheetName val="KIB E"/>
      <sheetName val="KIB F"/>
      <sheetName val="ASET TDK BERWUJUD"/>
      <sheetName val="KIB TAMBAHAN"/>
      <sheetName val="R .aset"/>
      <sheetName val="ASET LAINNYA DAN EKSTRAKOM"/>
    </sheetNames>
    <sheetDataSet>
      <sheetData sheetId="0"/>
      <sheetData sheetId="1"/>
      <sheetData sheetId="2"/>
      <sheetData sheetId="3"/>
      <sheetData sheetId="4"/>
      <sheetData sheetId="5"/>
      <sheetData sheetId="6"/>
      <sheetData sheetId="7"/>
      <sheetData sheetId="8">
        <row r="39">
          <cell r="E39">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00B050"/>
  </sheetPr>
  <dimension ref="A1:AZ121"/>
  <sheetViews>
    <sheetView topLeftCell="A4" zoomScale="80" zoomScaleNormal="80" workbookViewId="0">
      <pane xSplit="2" ySplit="5" topLeftCell="S12" activePane="bottomRight" state="frozen"/>
      <selection activeCell="D53" sqref="D53"/>
      <selection pane="topRight" activeCell="D53" sqref="D53"/>
      <selection pane="bottomLeft" activeCell="D53" sqref="D53"/>
      <selection pane="bottomRight" activeCell="AA40" sqref="AA40"/>
    </sheetView>
  </sheetViews>
  <sheetFormatPr defaultRowHeight="15"/>
  <cols>
    <col min="1" max="1" width="5.28515625" style="4" customWidth="1"/>
    <col min="2" max="2" width="31" style="4" customWidth="1"/>
    <col min="3" max="3" width="18.7109375" style="4" customWidth="1"/>
    <col min="4" max="5" width="15.7109375" style="4" customWidth="1"/>
    <col min="6" max="6" width="18.7109375" style="4" customWidth="1"/>
    <col min="7" max="7" width="16.7109375" style="4" customWidth="1"/>
    <col min="8" max="12" width="14.7109375" style="4" customWidth="1"/>
    <col min="13" max="13" width="14.85546875" style="4" customWidth="1"/>
    <col min="14" max="20" width="16.7109375" style="4" customWidth="1"/>
    <col min="21" max="21" width="18.7109375" style="4" customWidth="1"/>
    <col min="22" max="23" width="16.7109375" style="4" customWidth="1"/>
    <col min="24" max="24" width="18.7109375" style="4" customWidth="1"/>
    <col min="25" max="25" width="12.28515625" style="4" bestFit="1" customWidth="1"/>
    <col min="26" max="26" width="13.85546875" style="4" bestFit="1" customWidth="1"/>
    <col min="27" max="256" width="9.140625" style="4"/>
    <col min="257" max="257" width="5.28515625" style="4" customWidth="1"/>
    <col min="258" max="258" width="31" style="4" customWidth="1"/>
    <col min="259" max="259" width="18.7109375" style="4" customWidth="1"/>
    <col min="260" max="261" width="15.7109375" style="4" customWidth="1"/>
    <col min="262" max="262" width="18.7109375" style="4" customWidth="1"/>
    <col min="263" max="263" width="16.7109375" style="4" customWidth="1"/>
    <col min="264" max="268" width="14.7109375" style="4" customWidth="1"/>
    <col min="269" max="269" width="14.85546875" style="4" customWidth="1"/>
    <col min="270" max="276" width="16.7109375" style="4" customWidth="1"/>
    <col min="277" max="277" width="18.7109375" style="4" customWidth="1"/>
    <col min="278" max="279" width="16.7109375" style="4" customWidth="1"/>
    <col min="280" max="280" width="18.7109375" style="4" customWidth="1"/>
    <col min="281" max="512" width="9.140625" style="4"/>
    <col min="513" max="513" width="5.28515625" style="4" customWidth="1"/>
    <col min="514" max="514" width="31" style="4" customWidth="1"/>
    <col min="515" max="515" width="18.7109375" style="4" customWidth="1"/>
    <col min="516" max="517" width="15.7109375" style="4" customWidth="1"/>
    <col min="518" max="518" width="18.7109375" style="4" customWidth="1"/>
    <col min="519" max="519" width="16.7109375" style="4" customWidth="1"/>
    <col min="520" max="524" width="14.7109375" style="4" customWidth="1"/>
    <col min="525" max="525" width="14.85546875" style="4" customWidth="1"/>
    <col min="526" max="532" width="16.7109375" style="4" customWidth="1"/>
    <col min="533" max="533" width="18.7109375" style="4" customWidth="1"/>
    <col min="534" max="535" width="16.7109375" style="4" customWidth="1"/>
    <col min="536" max="536" width="18.7109375" style="4" customWidth="1"/>
    <col min="537" max="768" width="9.140625" style="4"/>
    <col min="769" max="769" width="5.28515625" style="4" customWidth="1"/>
    <col min="770" max="770" width="31" style="4" customWidth="1"/>
    <col min="771" max="771" width="18.7109375" style="4" customWidth="1"/>
    <col min="772" max="773" width="15.7109375" style="4" customWidth="1"/>
    <col min="774" max="774" width="18.7109375" style="4" customWidth="1"/>
    <col min="775" max="775" width="16.7109375" style="4" customWidth="1"/>
    <col min="776" max="780" width="14.7109375" style="4" customWidth="1"/>
    <col min="781" max="781" width="14.85546875" style="4" customWidth="1"/>
    <col min="782" max="788" width="16.7109375" style="4" customWidth="1"/>
    <col min="789" max="789" width="18.7109375" style="4" customWidth="1"/>
    <col min="790" max="791" width="16.7109375" style="4" customWidth="1"/>
    <col min="792" max="792" width="18.7109375" style="4" customWidth="1"/>
    <col min="793" max="1024" width="9.140625" style="4"/>
    <col min="1025" max="1025" width="5.28515625" style="4" customWidth="1"/>
    <col min="1026" max="1026" width="31" style="4" customWidth="1"/>
    <col min="1027" max="1027" width="18.7109375" style="4" customWidth="1"/>
    <col min="1028" max="1029" width="15.7109375" style="4" customWidth="1"/>
    <col min="1030" max="1030" width="18.7109375" style="4" customWidth="1"/>
    <col min="1031" max="1031" width="16.7109375" style="4" customWidth="1"/>
    <col min="1032" max="1036" width="14.7109375" style="4" customWidth="1"/>
    <col min="1037" max="1037" width="14.85546875" style="4" customWidth="1"/>
    <col min="1038" max="1044" width="16.7109375" style="4" customWidth="1"/>
    <col min="1045" max="1045" width="18.7109375" style="4" customWidth="1"/>
    <col min="1046" max="1047" width="16.7109375" style="4" customWidth="1"/>
    <col min="1048" max="1048" width="18.7109375" style="4" customWidth="1"/>
    <col min="1049" max="1280" width="9.140625" style="4"/>
    <col min="1281" max="1281" width="5.28515625" style="4" customWidth="1"/>
    <col min="1282" max="1282" width="31" style="4" customWidth="1"/>
    <col min="1283" max="1283" width="18.7109375" style="4" customWidth="1"/>
    <col min="1284" max="1285" width="15.7109375" style="4" customWidth="1"/>
    <col min="1286" max="1286" width="18.7109375" style="4" customWidth="1"/>
    <col min="1287" max="1287" width="16.7109375" style="4" customWidth="1"/>
    <col min="1288" max="1292" width="14.7109375" style="4" customWidth="1"/>
    <col min="1293" max="1293" width="14.85546875" style="4" customWidth="1"/>
    <col min="1294" max="1300" width="16.7109375" style="4" customWidth="1"/>
    <col min="1301" max="1301" width="18.7109375" style="4" customWidth="1"/>
    <col min="1302" max="1303" width="16.7109375" style="4" customWidth="1"/>
    <col min="1304" max="1304" width="18.7109375" style="4" customWidth="1"/>
    <col min="1305" max="1536" width="9.140625" style="4"/>
    <col min="1537" max="1537" width="5.28515625" style="4" customWidth="1"/>
    <col min="1538" max="1538" width="31" style="4" customWidth="1"/>
    <col min="1539" max="1539" width="18.7109375" style="4" customWidth="1"/>
    <col min="1540" max="1541" width="15.7109375" style="4" customWidth="1"/>
    <col min="1542" max="1542" width="18.7109375" style="4" customWidth="1"/>
    <col min="1543" max="1543" width="16.7109375" style="4" customWidth="1"/>
    <col min="1544" max="1548" width="14.7109375" style="4" customWidth="1"/>
    <col min="1549" max="1549" width="14.85546875" style="4" customWidth="1"/>
    <col min="1550" max="1556" width="16.7109375" style="4" customWidth="1"/>
    <col min="1557" max="1557" width="18.7109375" style="4" customWidth="1"/>
    <col min="1558" max="1559" width="16.7109375" style="4" customWidth="1"/>
    <col min="1560" max="1560" width="18.7109375" style="4" customWidth="1"/>
    <col min="1561" max="1792" width="9.140625" style="4"/>
    <col min="1793" max="1793" width="5.28515625" style="4" customWidth="1"/>
    <col min="1794" max="1794" width="31" style="4" customWidth="1"/>
    <col min="1795" max="1795" width="18.7109375" style="4" customWidth="1"/>
    <col min="1796" max="1797" width="15.7109375" style="4" customWidth="1"/>
    <col min="1798" max="1798" width="18.7109375" style="4" customWidth="1"/>
    <col min="1799" max="1799" width="16.7109375" style="4" customWidth="1"/>
    <col min="1800" max="1804" width="14.7109375" style="4" customWidth="1"/>
    <col min="1805" max="1805" width="14.85546875" style="4" customWidth="1"/>
    <col min="1806" max="1812" width="16.7109375" style="4" customWidth="1"/>
    <col min="1813" max="1813" width="18.7109375" style="4" customWidth="1"/>
    <col min="1814" max="1815" width="16.7109375" style="4" customWidth="1"/>
    <col min="1816" max="1816" width="18.7109375" style="4" customWidth="1"/>
    <col min="1817" max="2048" width="9.140625" style="4"/>
    <col min="2049" max="2049" width="5.28515625" style="4" customWidth="1"/>
    <col min="2050" max="2050" width="31" style="4" customWidth="1"/>
    <col min="2051" max="2051" width="18.7109375" style="4" customWidth="1"/>
    <col min="2052" max="2053" width="15.7109375" style="4" customWidth="1"/>
    <col min="2054" max="2054" width="18.7109375" style="4" customWidth="1"/>
    <col min="2055" max="2055" width="16.7109375" style="4" customWidth="1"/>
    <col min="2056" max="2060" width="14.7109375" style="4" customWidth="1"/>
    <col min="2061" max="2061" width="14.85546875" style="4" customWidth="1"/>
    <col min="2062" max="2068" width="16.7109375" style="4" customWidth="1"/>
    <col min="2069" max="2069" width="18.7109375" style="4" customWidth="1"/>
    <col min="2070" max="2071" width="16.7109375" style="4" customWidth="1"/>
    <col min="2072" max="2072" width="18.7109375" style="4" customWidth="1"/>
    <col min="2073" max="2304" width="9.140625" style="4"/>
    <col min="2305" max="2305" width="5.28515625" style="4" customWidth="1"/>
    <col min="2306" max="2306" width="31" style="4" customWidth="1"/>
    <col min="2307" max="2307" width="18.7109375" style="4" customWidth="1"/>
    <col min="2308" max="2309" width="15.7109375" style="4" customWidth="1"/>
    <col min="2310" max="2310" width="18.7109375" style="4" customWidth="1"/>
    <col min="2311" max="2311" width="16.7109375" style="4" customWidth="1"/>
    <col min="2312" max="2316" width="14.7109375" style="4" customWidth="1"/>
    <col min="2317" max="2317" width="14.85546875" style="4" customWidth="1"/>
    <col min="2318" max="2324" width="16.7109375" style="4" customWidth="1"/>
    <col min="2325" max="2325" width="18.7109375" style="4" customWidth="1"/>
    <col min="2326" max="2327" width="16.7109375" style="4" customWidth="1"/>
    <col min="2328" max="2328" width="18.7109375" style="4" customWidth="1"/>
    <col min="2329" max="2560" width="9.140625" style="4"/>
    <col min="2561" max="2561" width="5.28515625" style="4" customWidth="1"/>
    <col min="2562" max="2562" width="31" style="4" customWidth="1"/>
    <col min="2563" max="2563" width="18.7109375" style="4" customWidth="1"/>
    <col min="2564" max="2565" width="15.7109375" style="4" customWidth="1"/>
    <col min="2566" max="2566" width="18.7109375" style="4" customWidth="1"/>
    <col min="2567" max="2567" width="16.7109375" style="4" customWidth="1"/>
    <col min="2568" max="2572" width="14.7109375" style="4" customWidth="1"/>
    <col min="2573" max="2573" width="14.85546875" style="4" customWidth="1"/>
    <col min="2574" max="2580" width="16.7109375" style="4" customWidth="1"/>
    <col min="2581" max="2581" width="18.7109375" style="4" customWidth="1"/>
    <col min="2582" max="2583" width="16.7109375" style="4" customWidth="1"/>
    <col min="2584" max="2584" width="18.7109375" style="4" customWidth="1"/>
    <col min="2585" max="2816" width="9.140625" style="4"/>
    <col min="2817" max="2817" width="5.28515625" style="4" customWidth="1"/>
    <col min="2818" max="2818" width="31" style="4" customWidth="1"/>
    <col min="2819" max="2819" width="18.7109375" style="4" customWidth="1"/>
    <col min="2820" max="2821" width="15.7109375" style="4" customWidth="1"/>
    <col min="2822" max="2822" width="18.7109375" style="4" customWidth="1"/>
    <col min="2823" max="2823" width="16.7109375" style="4" customWidth="1"/>
    <col min="2824" max="2828" width="14.7109375" style="4" customWidth="1"/>
    <col min="2829" max="2829" width="14.85546875" style="4" customWidth="1"/>
    <col min="2830" max="2836" width="16.7109375" style="4" customWidth="1"/>
    <col min="2837" max="2837" width="18.7109375" style="4" customWidth="1"/>
    <col min="2838" max="2839" width="16.7109375" style="4" customWidth="1"/>
    <col min="2840" max="2840" width="18.7109375" style="4" customWidth="1"/>
    <col min="2841" max="3072" width="9.140625" style="4"/>
    <col min="3073" max="3073" width="5.28515625" style="4" customWidth="1"/>
    <col min="3074" max="3074" width="31" style="4" customWidth="1"/>
    <col min="3075" max="3075" width="18.7109375" style="4" customWidth="1"/>
    <col min="3076" max="3077" width="15.7109375" style="4" customWidth="1"/>
    <col min="3078" max="3078" width="18.7109375" style="4" customWidth="1"/>
    <col min="3079" max="3079" width="16.7109375" style="4" customWidth="1"/>
    <col min="3080" max="3084" width="14.7109375" style="4" customWidth="1"/>
    <col min="3085" max="3085" width="14.85546875" style="4" customWidth="1"/>
    <col min="3086" max="3092" width="16.7109375" style="4" customWidth="1"/>
    <col min="3093" max="3093" width="18.7109375" style="4" customWidth="1"/>
    <col min="3094" max="3095" width="16.7109375" style="4" customWidth="1"/>
    <col min="3096" max="3096" width="18.7109375" style="4" customWidth="1"/>
    <col min="3097" max="3328" width="9.140625" style="4"/>
    <col min="3329" max="3329" width="5.28515625" style="4" customWidth="1"/>
    <col min="3330" max="3330" width="31" style="4" customWidth="1"/>
    <col min="3331" max="3331" width="18.7109375" style="4" customWidth="1"/>
    <col min="3332" max="3333" width="15.7109375" style="4" customWidth="1"/>
    <col min="3334" max="3334" width="18.7109375" style="4" customWidth="1"/>
    <col min="3335" max="3335" width="16.7109375" style="4" customWidth="1"/>
    <col min="3336" max="3340" width="14.7109375" style="4" customWidth="1"/>
    <col min="3341" max="3341" width="14.85546875" style="4" customWidth="1"/>
    <col min="3342" max="3348" width="16.7109375" style="4" customWidth="1"/>
    <col min="3349" max="3349" width="18.7109375" style="4" customWidth="1"/>
    <col min="3350" max="3351" width="16.7109375" style="4" customWidth="1"/>
    <col min="3352" max="3352" width="18.7109375" style="4" customWidth="1"/>
    <col min="3353" max="3584" width="9.140625" style="4"/>
    <col min="3585" max="3585" width="5.28515625" style="4" customWidth="1"/>
    <col min="3586" max="3586" width="31" style="4" customWidth="1"/>
    <col min="3587" max="3587" width="18.7109375" style="4" customWidth="1"/>
    <col min="3588" max="3589" width="15.7109375" style="4" customWidth="1"/>
    <col min="3590" max="3590" width="18.7109375" style="4" customWidth="1"/>
    <col min="3591" max="3591" width="16.7109375" style="4" customWidth="1"/>
    <col min="3592" max="3596" width="14.7109375" style="4" customWidth="1"/>
    <col min="3597" max="3597" width="14.85546875" style="4" customWidth="1"/>
    <col min="3598" max="3604" width="16.7109375" style="4" customWidth="1"/>
    <col min="3605" max="3605" width="18.7109375" style="4" customWidth="1"/>
    <col min="3606" max="3607" width="16.7109375" style="4" customWidth="1"/>
    <col min="3608" max="3608" width="18.7109375" style="4" customWidth="1"/>
    <col min="3609" max="3840" width="9.140625" style="4"/>
    <col min="3841" max="3841" width="5.28515625" style="4" customWidth="1"/>
    <col min="3842" max="3842" width="31" style="4" customWidth="1"/>
    <col min="3843" max="3843" width="18.7109375" style="4" customWidth="1"/>
    <col min="3844" max="3845" width="15.7109375" style="4" customWidth="1"/>
    <col min="3846" max="3846" width="18.7109375" style="4" customWidth="1"/>
    <col min="3847" max="3847" width="16.7109375" style="4" customWidth="1"/>
    <col min="3848" max="3852" width="14.7109375" style="4" customWidth="1"/>
    <col min="3853" max="3853" width="14.85546875" style="4" customWidth="1"/>
    <col min="3854" max="3860" width="16.7109375" style="4" customWidth="1"/>
    <col min="3861" max="3861" width="18.7109375" style="4" customWidth="1"/>
    <col min="3862" max="3863" width="16.7109375" style="4" customWidth="1"/>
    <col min="3864" max="3864" width="18.7109375" style="4" customWidth="1"/>
    <col min="3865" max="4096" width="9.140625" style="4"/>
    <col min="4097" max="4097" width="5.28515625" style="4" customWidth="1"/>
    <col min="4098" max="4098" width="31" style="4" customWidth="1"/>
    <col min="4099" max="4099" width="18.7109375" style="4" customWidth="1"/>
    <col min="4100" max="4101" width="15.7109375" style="4" customWidth="1"/>
    <col min="4102" max="4102" width="18.7109375" style="4" customWidth="1"/>
    <col min="4103" max="4103" width="16.7109375" style="4" customWidth="1"/>
    <col min="4104" max="4108" width="14.7109375" style="4" customWidth="1"/>
    <col min="4109" max="4109" width="14.85546875" style="4" customWidth="1"/>
    <col min="4110" max="4116" width="16.7109375" style="4" customWidth="1"/>
    <col min="4117" max="4117" width="18.7109375" style="4" customWidth="1"/>
    <col min="4118" max="4119" width="16.7109375" style="4" customWidth="1"/>
    <col min="4120" max="4120" width="18.7109375" style="4" customWidth="1"/>
    <col min="4121" max="4352" width="9.140625" style="4"/>
    <col min="4353" max="4353" width="5.28515625" style="4" customWidth="1"/>
    <col min="4354" max="4354" width="31" style="4" customWidth="1"/>
    <col min="4355" max="4355" width="18.7109375" style="4" customWidth="1"/>
    <col min="4356" max="4357" width="15.7109375" style="4" customWidth="1"/>
    <col min="4358" max="4358" width="18.7109375" style="4" customWidth="1"/>
    <col min="4359" max="4359" width="16.7109375" style="4" customWidth="1"/>
    <col min="4360" max="4364" width="14.7109375" style="4" customWidth="1"/>
    <col min="4365" max="4365" width="14.85546875" style="4" customWidth="1"/>
    <col min="4366" max="4372" width="16.7109375" style="4" customWidth="1"/>
    <col min="4373" max="4373" width="18.7109375" style="4" customWidth="1"/>
    <col min="4374" max="4375" width="16.7109375" style="4" customWidth="1"/>
    <col min="4376" max="4376" width="18.7109375" style="4" customWidth="1"/>
    <col min="4377" max="4608" width="9.140625" style="4"/>
    <col min="4609" max="4609" width="5.28515625" style="4" customWidth="1"/>
    <col min="4610" max="4610" width="31" style="4" customWidth="1"/>
    <col min="4611" max="4611" width="18.7109375" style="4" customWidth="1"/>
    <col min="4612" max="4613" width="15.7109375" style="4" customWidth="1"/>
    <col min="4614" max="4614" width="18.7109375" style="4" customWidth="1"/>
    <col min="4615" max="4615" width="16.7109375" style="4" customWidth="1"/>
    <col min="4616" max="4620" width="14.7109375" style="4" customWidth="1"/>
    <col min="4621" max="4621" width="14.85546875" style="4" customWidth="1"/>
    <col min="4622" max="4628" width="16.7109375" style="4" customWidth="1"/>
    <col min="4629" max="4629" width="18.7109375" style="4" customWidth="1"/>
    <col min="4630" max="4631" width="16.7109375" style="4" customWidth="1"/>
    <col min="4632" max="4632" width="18.7109375" style="4" customWidth="1"/>
    <col min="4633" max="4864" width="9.140625" style="4"/>
    <col min="4865" max="4865" width="5.28515625" style="4" customWidth="1"/>
    <col min="4866" max="4866" width="31" style="4" customWidth="1"/>
    <col min="4867" max="4867" width="18.7109375" style="4" customWidth="1"/>
    <col min="4868" max="4869" width="15.7109375" style="4" customWidth="1"/>
    <col min="4870" max="4870" width="18.7109375" style="4" customWidth="1"/>
    <col min="4871" max="4871" width="16.7109375" style="4" customWidth="1"/>
    <col min="4872" max="4876" width="14.7109375" style="4" customWidth="1"/>
    <col min="4877" max="4877" width="14.85546875" style="4" customWidth="1"/>
    <col min="4878" max="4884" width="16.7109375" style="4" customWidth="1"/>
    <col min="4885" max="4885" width="18.7109375" style="4" customWidth="1"/>
    <col min="4886" max="4887" width="16.7109375" style="4" customWidth="1"/>
    <col min="4888" max="4888" width="18.7109375" style="4" customWidth="1"/>
    <col min="4889" max="5120" width="9.140625" style="4"/>
    <col min="5121" max="5121" width="5.28515625" style="4" customWidth="1"/>
    <col min="5122" max="5122" width="31" style="4" customWidth="1"/>
    <col min="5123" max="5123" width="18.7109375" style="4" customWidth="1"/>
    <col min="5124" max="5125" width="15.7109375" style="4" customWidth="1"/>
    <col min="5126" max="5126" width="18.7109375" style="4" customWidth="1"/>
    <col min="5127" max="5127" width="16.7109375" style="4" customWidth="1"/>
    <col min="5128" max="5132" width="14.7109375" style="4" customWidth="1"/>
    <col min="5133" max="5133" width="14.85546875" style="4" customWidth="1"/>
    <col min="5134" max="5140" width="16.7109375" style="4" customWidth="1"/>
    <col min="5141" max="5141" width="18.7109375" style="4" customWidth="1"/>
    <col min="5142" max="5143" width="16.7109375" style="4" customWidth="1"/>
    <col min="5144" max="5144" width="18.7109375" style="4" customWidth="1"/>
    <col min="5145" max="5376" width="9.140625" style="4"/>
    <col min="5377" max="5377" width="5.28515625" style="4" customWidth="1"/>
    <col min="5378" max="5378" width="31" style="4" customWidth="1"/>
    <col min="5379" max="5379" width="18.7109375" style="4" customWidth="1"/>
    <col min="5380" max="5381" width="15.7109375" style="4" customWidth="1"/>
    <col min="5382" max="5382" width="18.7109375" style="4" customWidth="1"/>
    <col min="5383" max="5383" width="16.7109375" style="4" customWidth="1"/>
    <col min="5384" max="5388" width="14.7109375" style="4" customWidth="1"/>
    <col min="5389" max="5389" width="14.85546875" style="4" customWidth="1"/>
    <col min="5390" max="5396" width="16.7109375" style="4" customWidth="1"/>
    <col min="5397" max="5397" width="18.7109375" style="4" customWidth="1"/>
    <col min="5398" max="5399" width="16.7109375" style="4" customWidth="1"/>
    <col min="5400" max="5400" width="18.7109375" style="4" customWidth="1"/>
    <col min="5401" max="5632" width="9.140625" style="4"/>
    <col min="5633" max="5633" width="5.28515625" style="4" customWidth="1"/>
    <col min="5634" max="5634" width="31" style="4" customWidth="1"/>
    <col min="5635" max="5635" width="18.7109375" style="4" customWidth="1"/>
    <col min="5636" max="5637" width="15.7109375" style="4" customWidth="1"/>
    <col min="5638" max="5638" width="18.7109375" style="4" customWidth="1"/>
    <col min="5639" max="5639" width="16.7109375" style="4" customWidth="1"/>
    <col min="5640" max="5644" width="14.7109375" style="4" customWidth="1"/>
    <col min="5645" max="5645" width="14.85546875" style="4" customWidth="1"/>
    <col min="5646" max="5652" width="16.7109375" style="4" customWidth="1"/>
    <col min="5653" max="5653" width="18.7109375" style="4" customWidth="1"/>
    <col min="5654" max="5655" width="16.7109375" style="4" customWidth="1"/>
    <col min="5656" max="5656" width="18.7109375" style="4" customWidth="1"/>
    <col min="5657" max="5888" width="9.140625" style="4"/>
    <col min="5889" max="5889" width="5.28515625" style="4" customWidth="1"/>
    <col min="5890" max="5890" width="31" style="4" customWidth="1"/>
    <col min="5891" max="5891" width="18.7109375" style="4" customWidth="1"/>
    <col min="5892" max="5893" width="15.7109375" style="4" customWidth="1"/>
    <col min="5894" max="5894" width="18.7109375" style="4" customWidth="1"/>
    <col min="5895" max="5895" width="16.7109375" style="4" customWidth="1"/>
    <col min="5896" max="5900" width="14.7109375" style="4" customWidth="1"/>
    <col min="5901" max="5901" width="14.85546875" style="4" customWidth="1"/>
    <col min="5902" max="5908" width="16.7109375" style="4" customWidth="1"/>
    <col min="5909" max="5909" width="18.7109375" style="4" customWidth="1"/>
    <col min="5910" max="5911" width="16.7109375" style="4" customWidth="1"/>
    <col min="5912" max="5912" width="18.7109375" style="4" customWidth="1"/>
    <col min="5913" max="6144" width="9.140625" style="4"/>
    <col min="6145" max="6145" width="5.28515625" style="4" customWidth="1"/>
    <col min="6146" max="6146" width="31" style="4" customWidth="1"/>
    <col min="6147" max="6147" width="18.7109375" style="4" customWidth="1"/>
    <col min="6148" max="6149" width="15.7109375" style="4" customWidth="1"/>
    <col min="6150" max="6150" width="18.7109375" style="4" customWidth="1"/>
    <col min="6151" max="6151" width="16.7109375" style="4" customWidth="1"/>
    <col min="6152" max="6156" width="14.7109375" style="4" customWidth="1"/>
    <col min="6157" max="6157" width="14.85546875" style="4" customWidth="1"/>
    <col min="6158" max="6164" width="16.7109375" style="4" customWidth="1"/>
    <col min="6165" max="6165" width="18.7109375" style="4" customWidth="1"/>
    <col min="6166" max="6167" width="16.7109375" style="4" customWidth="1"/>
    <col min="6168" max="6168" width="18.7109375" style="4" customWidth="1"/>
    <col min="6169" max="6400" width="9.140625" style="4"/>
    <col min="6401" max="6401" width="5.28515625" style="4" customWidth="1"/>
    <col min="6402" max="6402" width="31" style="4" customWidth="1"/>
    <col min="6403" max="6403" width="18.7109375" style="4" customWidth="1"/>
    <col min="6404" max="6405" width="15.7109375" style="4" customWidth="1"/>
    <col min="6406" max="6406" width="18.7109375" style="4" customWidth="1"/>
    <col min="6407" max="6407" width="16.7109375" style="4" customWidth="1"/>
    <col min="6408" max="6412" width="14.7109375" style="4" customWidth="1"/>
    <col min="6413" max="6413" width="14.85546875" style="4" customWidth="1"/>
    <col min="6414" max="6420" width="16.7109375" style="4" customWidth="1"/>
    <col min="6421" max="6421" width="18.7109375" style="4" customWidth="1"/>
    <col min="6422" max="6423" width="16.7109375" style="4" customWidth="1"/>
    <col min="6424" max="6424" width="18.7109375" style="4" customWidth="1"/>
    <col min="6425" max="6656" width="9.140625" style="4"/>
    <col min="6657" max="6657" width="5.28515625" style="4" customWidth="1"/>
    <col min="6658" max="6658" width="31" style="4" customWidth="1"/>
    <col min="6659" max="6659" width="18.7109375" style="4" customWidth="1"/>
    <col min="6660" max="6661" width="15.7109375" style="4" customWidth="1"/>
    <col min="6662" max="6662" width="18.7109375" style="4" customWidth="1"/>
    <col min="6663" max="6663" width="16.7109375" style="4" customWidth="1"/>
    <col min="6664" max="6668" width="14.7109375" style="4" customWidth="1"/>
    <col min="6669" max="6669" width="14.85546875" style="4" customWidth="1"/>
    <col min="6670" max="6676" width="16.7109375" style="4" customWidth="1"/>
    <col min="6677" max="6677" width="18.7109375" style="4" customWidth="1"/>
    <col min="6678" max="6679" width="16.7109375" style="4" customWidth="1"/>
    <col min="6680" max="6680" width="18.7109375" style="4" customWidth="1"/>
    <col min="6681" max="6912" width="9.140625" style="4"/>
    <col min="6913" max="6913" width="5.28515625" style="4" customWidth="1"/>
    <col min="6914" max="6914" width="31" style="4" customWidth="1"/>
    <col min="6915" max="6915" width="18.7109375" style="4" customWidth="1"/>
    <col min="6916" max="6917" width="15.7109375" style="4" customWidth="1"/>
    <col min="6918" max="6918" width="18.7109375" style="4" customWidth="1"/>
    <col min="6919" max="6919" width="16.7109375" style="4" customWidth="1"/>
    <col min="6920" max="6924" width="14.7109375" style="4" customWidth="1"/>
    <col min="6925" max="6925" width="14.85546875" style="4" customWidth="1"/>
    <col min="6926" max="6932" width="16.7109375" style="4" customWidth="1"/>
    <col min="6933" max="6933" width="18.7109375" style="4" customWidth="1"/>
    <col min="6934" max="6935" width="16.7109375" style="4" customWidth="1"/>
    <col min="6936" max="6936" width="18.7109375" style="4" customWidth="1"/>
    <col min="6937" max="7168" width="9.140625" style="4"/>
    <col min="7169" max="7169" width="5.28515625" style="4" customWidth="1"/>
    <col min="7170" max="7170" width="31" style="4" customWidth="1"/>
    <col min="7171" max="7171" width="18.7109375" style="4" customWidth="1"/>
    <col min="7172" max="7173" width="15.7109375" style="4" customWidth="1"/>
    <col min="7174" max="7174" width="18.7109375" style="4" customWidth="1"/>
    <col min="7175" max="7175" width="16.7109375" style="4" customWidth="1"/>
    <col min="7176" max="7180" width="14.7109375" style="4" customWidth="1"/>
    <col min="7181" max="7181" width="14.85546875" style="4" customWidth="1"/>
    <col min="7182" max="7188" width="16.7109375" style="4" customWidth="1"/>
    <col min="7189" max="7189" width="18.7109375" style="4" customWidth="1"/>
    <col min="7190" max="7191" width="16.7109375" style="4" customWidth="1"/>
    <col min="7192" max="7192" width="18.7109375" style="4" customWidth="1"/>
    <col min="7193" max="7424" width="9.140625" style="4"/>
    <col min="7425" max="7425" width="5.28515625" style="4" customWidth="1"/>
    <col min="7426" max="7426" width="31" style="4" customWidth="1"/>
    <col min="7427" max="7427" width="18.7109375" style="4" customWidth="1"/>
    <col min="7428" max="7429" width="15.7109375" style="4" customWidth="1"/>
    <col min="7430" max="7430" width="18.7109375" style="4" customWidth="1"/>
    <col min="7431" max="7431" width="16.7109375" style="4" customWidth="1"/>
    <col min="7432" max="7436" width="14.7109375" style="4" customWidth="1"/>
    <col min="7437" max="7437" width="14.85546875" style="4" customWidth="1"/>
    <col min="7438" max="7444" width="16.7109375" style="4" customWidth="1"/>
    <col min="7445" max="7445" width="18.7109375" style="4" customWidth="1"/>
    <col min="7446" max="7447" width="16.7109375" style="4" customWidth="1"/>
    <col min="7448" max="7448" width="18.7109375" style="4" customWidth="1"/>
    <col min="7449" max="7680" width="9.140625" style="4"/>
    <col min="7681" max="7681" width="5.28515625" style="4" customWidth="1"/>
    <col min="7682" max="7682" width="31" style="4" customWidth="1"/>
    <col min="7683" max="7683" width="18.7109375" style="4" customWidth="1"/>
    <col min="7684" max="7685" width="15.7109375" style="4" customWidth="1"/>
    <col min="7686" max="7686" width="18.7109375" style="4" customWidth="1"/>
    <col min="7687" max="7687" width="16.7109375" style="4" customWidth="1"/>
    <col min="7688" max="7692" width="14.7109375" style="4" customWidth="1"/>
    <col min="7693" max="7693" width="14.85546875" style="4" customWidth="1"/>
    <col min="7694" max="7700" width="16.7109375" style="4" customWidth="1"/>
    <col min="7701" max="7701" width="18.7109375" style="4" customWidth="1"/>
    <col min="7702" max="7703" width="16.7109375" style="4" customWidth="1"/>
    <col min="7704" max="7704" width="18.7109375" style="4" customWidth="1"/>
    <col min="7705" max="7936" width="9.140625" style="4"/>
    <col min="7937" max="7937" width="5.28515625" style="4" customWidth="1"/>
    <col min="7938" max="7938" width="31" style="4" customWidth="1"/>
    <col min="7939" max="7939" width="18.7109375" style="4" customWidth="1"/>
    <col min="7940" max="7941" width="15.7109375" style="4" customWidth="1"/>
    <col min="7942" max="7942" width="18.7109375" style="4" customWidth="1"/>
    <col min="7943" max="7943" width="16.7109375" style="4" customWidth="1"/>
    <col min="7944" max="7948" width="14.7109375" style="4" customWidth="1"/>
    <col min="7949" max="7949" width="14.85546875" style="4" customWidth="1"/>
    <col min="7950" max="7956" width="16.7109375" style="4" customWidth="1"/>
    <col min="7957" max="7957" width="18.7109375" style="4" customWidth="1"/>
    <col min="7958" max="7959" width="16.7109375" style="4" customWidth="1"/>
    <col min="7960" max="7960" width="18.7109375" style="4" customWidth="1"/>
    <col min="7961" max="8192" width="9.140625" style="4"/>
    <col min="8193" max="8193" width="5.28515625" style="4" customWidth="1"/>
    <col min="8194" max="8194" width="31" style="4" customWidth="1"/>
    <col min="8195" max="8195" width="18.7109375" style="4" customWidth="1"/>
    <col min="8196" max="8197" width="15.7109375" style="4" customWidth="1"/>
    <col min="8198" max="8198" width="18.7109375" style="4" customWidth="1"/>
    <col min="8199" max="8199" width="16.7109375" style="4" customWidth="1"/>
    <col min="8200" max="8204" width="14.7109375" style="4" customWidth="1"/>
    <col min="8205" max="8205" width="14.85546875" style="4" customWidth="1"/>
    <col min="8206" max="8212" width="16.7109375" style="4" customWidth="1"/>
    <col min="8213" max="8213" width="18.7109375" style="4" customWidth="1"/>
    <col min="8214" max="8215" width="16.7109375" style="4" customWidth="1"/>
    <col min="8216" max="8216" width="18.7109375" style="4" customWidth="1"/>
    <col min="8217" max="8448" width="9.140625" style="4"/>
    <col min="8449" max="8449" width="5.28515625" style="4" customWidth="1"/>
    <col min="8450" max="8450" width="31" style="4" customWidth="1"/>
    <col min="8451" max="8451" width="18.7109375" style="4" customWidth="1"/>
    <col min="8452" max="8453" width="15.7109375" style="4" customWidth="1"/>
    <col min="8454" max="8454" width="18.7109375" style="4" customWidth="1"/>
    <col min="8455" max="8455" width="16.7109375" style="4" customWidth="1"/>
    <col min="8456" max="8460" width="14.7109375" style="4" customWidth="1"/>
    <col min="8461" max="8461" width="14.85546875" style="4" customWidth="1"/>
    <col min="8462" max="8468" width="16.7109375" style="4" customWidth="1"/>
    <col min="8469" max="8469" width="18.7109375" style="4" customWidth="1"/>
    <col min="8470" max="8471" width="16.7109375" style="4" customWidth="1"/>
    <col min="8472" max="8472" width="18.7109375" style="4" customWidth="1"/>
    <col min="8473" max="8704" width="9.140625" style="4"/>
    <col min="8705" max="8705" width="5.28515625" style="4" customWidth="1"/>
    <col min="8706" max="8706" width="31" style="4" customWidth="1"/>
    <col min="8707" max="8707" width="18.7109375" style="4" customWidth="1"/>
    <col min="8708" max="8709" width="15.7109375" style="4" customWidth="1"/>
    <col min="8710" max="8710" width="18.7109375" style="4" customWidth="1"/>
    <col min="8711" max="8711" width="16.7109375" style="4" customWidth="1"/>
    <col min="8712" max="8716" width="14.7109375" style="4" customWidth="1"/>
    <col min="8717" max="8717" width="14.85546875" style="4" customWidth="1"/>
    <col min="8718" max="8724" width="16.7109375" style="4" customWidth="1"/>
    <col min="8725" max="8725" width="18.7109375" style="4" customWidth="1"/>
    <col min="8726" max="8727" width="16.7109375" style="4" customWidth="1"/>
    <col min="8728" max="8728" width="18.7109375" style="4" customWidth="1"/>
    <col min="8729" max="8960" width="9.140625" style="4"/>
    <col min="8961" max="8961" width="5.28515625" style="4" customWidth="1"/>
    <col min="8962" max="8962" width="31" style="4" customWidth="1"/>
    <col min="8963" max="8963" width="18.7109375" style="4" customWidth="1"/>
    <col min="8964" max="8965" width="15.7109375" style="4" customWidth="1"/>
    <col min="8966" max="8966" width="18.7109375" style="4" customWidth="1"/>
    <col min="8967" max="8967" width="16.7109375" style="4" customWidth="1"/>
    <col min="8968" max="8972" width="14.7109375" style="4" customWidth="1"/>
    <col min="8973" max="8973" width="14.85546875" style="4" customWidth="1"/>
    <col min="8974" max="8980" width="16.7109375" style="4" customWidth="1"/>
    <col min="8981" max="8981" width="18.7109375" style="4" customWidth="1"/>
    <col min="8982" max="8983" width="16.7109375" style="4" customWidth="1"/>
    <col min="8984" max="8984" width="18.7109375" style="4" customWidth="1"/>
    <col min="8985" max="9216" width="9.140625" style="4"/>
    <col min="9217" max="9217" width="5.28515625" style="4" customWidth="1"/>
    <col min="9218" max="9218" width="31" style="4" customWidth="1"/>
    <col min="9219" max="9219" width="18.7109375" style="4" customWidth="1"/>
    <col min="9220" max="9221" width="15.7109375" style="4" customWidth="1"/>
    <col min="9222" max="9222" width="18.7109375" style="4" customWidth="1"/>
    <col min="9223" max="9223" width="16.7109375" style="4" customWidth="1"/>
    <col min="9224" max="9228" width="14.7109375" style="4" customWidth="1"/>
    <col min="9229" max="9229" width="14.85546875" style="4" customWidth="1"/>
    <col min="9230" max="9236" width="16.7109375" style="4" customWidth="1"/>
    <col min="9237" max="9237" width="18.7109375" style="4" customWidth="1"/>
    <col min="9238" max="9239" width="16.7109375" style="4" customWidth="1"/>
    <col min="9240" max="9240" width="18.7109375" style="4" customWidth="1"/>
    <col min="9241" max="9472" width="9.140625" style="4"/>
    <col min="9473" max="9473" width="5.28515625" style="4" customWidth="1"/>
    <col min="9474" max="9474" width="31" style="4" customWidth="1"/>
    <col min="9475" max="9475" width="18.7109375" style="4" customWidth="1"/>
    <col min="9476" max="9477" width="15.7109375" style="4" customWidth="1"/>
    <col min="9478" max="9478" width="18.7109375" style="4" customWidth="1"/>
    <col min="9479" max="9479" width="16.7109375" style="4" customWidth="1"/>
    <col min="9480" max="9484" width="14.7109375" style="4" customWidth="1"/>
    <col min="9485" max="9485" width="14.85546875" style="4" customWidth="1"/>
    <col min="9486" max="9492" width="16.7109375" style="4" customWidth="1"/>
    <col min="9493" max="9493" width="18.7109375" style="4" customWidth="1"/>
    <col min="9494" max="9495" width="16.7109375" style="4" customWidth="1"/>
    <col min="9496" max="9496" width="18.7109375" style="4" customWidth="1"/>
    <col min="9497" max="9728" width="9.140625" style="4"/>
    <col min="9729" max="9729" width="5.28515625" style="4" customWidth="1"/>
    <col min="9730" max="9730" width="31" style="4" customWidth="1"/>
    <col min="9731" max="9731" width="18.7109375" style="4" customWidth="1"/>
    <col min="9732" max="9733" width="15.7109375" style="4" customWidth="1"/>
    <col min="9734" max="9734" width="18.7109375" style="4" customWidth="1"/>
    <col min="9735" max="9735" width="16.7109375" style="4" customWidth="1"/>
    <col min="9736" max="9740" width="14.7109375" style="4" customWidth="1"/>
    <col min="9741" max="9741" width="14.85546875" style="4" customWidth="1"/>
    <col min="9742" max="9748" width="16.7109375" style="4" customWidth="1"/>
    <col min="9749" max="9749" width="18.7109375" style="4" customWidth="1"/>
    <col min="9750" max="9751" width="16.7109375" style="4" customWidth="1"/>
    <col min="9752" max="9752" width="18.7109375" style="4" customWidth="1"/>
    <col min="9753" max="9984" width="9.140625" style="4"/>
    <col min="9985" max="9985" width="5.28515625" style="4" customWidth="1"/>
    <col min="9986" max="9986" width="31" style="4" customWidth="1"/>
    <col min="9987" max="9987" width="18.7109375" style="4" customWidth="1"/>
    <col min="9988" max="9989" width="15.7109375" style="4" customWidth="1"/>
    <col min="9990" max="9990" width="18.7109375" style="4" customWidth="1"/>
    <col min="9991" max="9991" width="16.7109375" style="4" customWidth="1"/>
    <col min="9992" max="9996" width="14.7109375" style="4" customWidth="1"/>
    <col min="9997" max="9997" width="14.85546875" style="4" customWidth="1"/>
    <col min="9998" max="10004" width="16.7109375" style="4" customWidth="1"/>
    <col min="10005" max="10005" width="18.7109375" style="4" customWidth="1"/>
    <col min="10006" max="10007" width="16.7109375" style="4" customWidth="1"/>
    <col min="10008" max="10008" width="18.7109375" style="4" customWidth="1"/>
    <col min="10009" max="10240" width="9.140625" style="4"/>
    <col min="10241" max="10241" width="5.28515625" style="4" customWidth="1"/>
    <col min="10242" max="10242" width="31" style="4" customWidth="1"/>
    <col min="10243" max="10243" width="18.7109375" style="4" customWidth="1"/>
    <col min="10244" max="10245" width="15.7109375" style="4" customWidth="1"/>
    <col min="10246" max="10246" width="18.7109375" style="4" customWidth="1"/>
    <col min="10247" max="10247" width="16.7109375" style="4" customWidth="1"/>
    <col min="10248" max="10252" width="14.7109375" style="4" customWidth="1"/>
    <col min="10253" max="10253" width="14.85546875" style="4" customWidth="1"/>
    <col min="10254" max="10260" width="16.7109375" style="4" customWidth="1"/>
    <col min="10261" max="10261" width="18.7109375" style="4" customWidth="1"/>
    <col min="10262" max="10263" width="16.7109375" style="4" customWidth="1"/>
    <col min="10264" max="10264" width="18.7109375" style="4" customWidth="1"/>
    <col min="10265" max="10496" width="9.140625" style="4"/>
    <col min="10497" max="10497" width="5.28515625" style="4" customWidth="1"/>
    <col min="10498" max="10498" width="31" style="4" customWidth="1"/>
    <col min="10499" max="10499" width="18.7109375" style="4" customWidth="1"/>
    <col min="10500" max="10501" width="15.7109375" style="4" customWidth="1"/>
    <col min="10502" max="10502" width="18.7109375" style="4" customWidth="1"/>
    <col min="10503" max="10503" width="16.7109375" style="4" customWidth="1"/>
    <col min="10504" max="10508" width="14.7109375" style="4" customWidth="1"/>
    <col min="10509" max="10509" width="14.85546875" style="4" customWidth="1"/>
    <col min="10510" max="10516" width="16.7109375" style="4" customWidth="1"/>
    <col min="10517" max="10517" width="18.7109375" style="4" customWidth="1"/>
    <col min="10518" max="10519" width="16.7109375" style="4" customWidth="1"/>
    <col min="10520" max="10520" width="18.7109375" style="4" customWidth="1"/>
    <col min="10521" max="10752" width="9.140625" style="4"/>
    <col min="10753" max="10753" width="5.28515625" style="4" customWidth="1"/>
    <col min="10754" max="10754" width="31" style="4" customWidth="1"/>
    <col min="10755" max="10755" width="18.7109375" style="4" customWidth="1"/>
    <col min="10756" max="10757" width="15.7109375" style="4" customWidth="1"/>
    <col min="10758" max="10758" width="18.7109375" style="4" customWidth="1"/>
    <col min="10759" max="10759" width="16.7109375" style="4" customWidth="1"/>
    <col min="10760" max="10764" width="14.7109375" style="4" customWidth="1"/>
    <col min="10765" max="10765" width="14.85546875" style="4" customWidth="1"/>
    <col min="10766" max="10772" width="16.7109375" style="4" customWidth="1"/>
    <col min="10773" max="10773" width="18.7109375" style="4" customWidth="1"/>
    <col min="10774" max="10775" width="16.7109375" style="4" customWidth="1"/>
    <col min="10776" max="10776" width="18.7109375" style="4" customWidth="1"/>
    <col min="10777" max="11008" width="9.140625" style="4"/>
    <col min="11009" max="11009" width="5.28515625" style="4" customWidth="1"/>
    <col min="11010" max="11010" width="31" style="4" customWidth="1"/>
    <col min="11011" max="11011" width="18.7109375" style="4" customWidth="1"/>
    <col min="11012" max="11013" width="15.7109375" style="4" customWidth="1"/>
    <col min="11014" max="11014" width="18.7109375" style="4" customWidth="1"/>
    <col min="11015" max="11015" width="16.7109375" style="4" customWidth="1"/>
    <col min="11016" max="11020" width="14.7109375" style="4" customWidth="1"/>
    <col min="11021" max="11021" width="14.85546875" style="4" customWidth="1"/>
    <col min="11022" max="11028" width="16.7109375" style="4" customWidth="1"/>
    <col min="11029" max="11029" width="18.7109375" style="4" customWidth="1"/>
    <col min="11030" max="11031" width="16.7109375" style="4" customWidth="1"/>
    <col min="11032" max="11032" width="18.7109375" style="4" customWidth="1"/>
    <col min="11033" max="11264" width="9.140625" style="4"/>
    <col min="11265" max="11265" width="5.28515625" style="4" customWidth="1"/>
    <col min="11266" max="11266" width="31" style="4" customWidth="1"/>
    <col min="11267" max="11267" width="18.7109375" style="4" customWidth="1"/>
    <col min="11268" max="11269" width="15.7109375" style="4" customWidth="1"/>
    <col min="11270" max="11270" width="18.7109375" style="4" customWidth="1"/>
    <col min="11271" max="11271" width="16.7109375" style="4" customWidth="1"/>
    <col min="11272" max="11276" width="14.7109375" style="4" customWidth="1"/>
    <col min="11277" max="11277" width="14.85546875" style="4" customWidth="1"/>
    <col min="11278" max="11284" width="16.7109375" style="4" customWidth="1"/>
    <col min="11285" max="11285" width="18.7109375" style="4" customWidth="1"/>
    <col min="11286" max="11287" width="16.7109375" style="4" customWidth="1"/>
    <col min="11288" max="11288" width="18.7109375" style="4" customWidth="1"/>
    <col min="11289" max="11520" width="9.140625" style="4"/>
    <col min="11521" max="11521" width="5.28515625" style="4" customWidth="1"/>
    <col min="11522" max="11522" width="31" style="4" customWidth="1"/>
    <col min="11523" max="11523" width="18.7109375" style="4" customWidth="1"/>
    <col min="11524" max="11525" width="15.7109375" style="4" customWidth="1"/>
    <col min="11526" max="11526" width="18.7109375" style="4" customWidth="1"/>
    <col min="11527" max="11527" width="16.7109375" style="4" customWidth="1"/>
    <col min="11528" max="11532" width="14.7109375" style="4" customWidth="1"/>
    <col min="11533" max="11533" width="14.85546875" style="4" customWidth="1"/>
    <col min="11534" max="11540" width="16.7109375" style="4" customWidth="1"/>
    <col min="11541" max="11541" width="18.7109375" style="4" customWidth="1"/>
    <col min="11542" max="11543" width="16.7109375" style="4" customWidth="1"/>
    <col min="11544" max="11544" width="18.7109375" style="4" customWidth="1"/>
    <col min="11545" max="11776" width="9.140625" style="4"/>
    <col min="11777" max="11777" width="5.28515625" style="4" customWidth="1"/>
    <col min="11778" max="11778" width="31" style="4" customWidth="1"/>
    <col min="11779" max="11779" width="18.7109375" style="4" customWidth="1"/>
    <col min="11780" max="11781" width="15.7109375" style="4" customWidth="1"/>
    <col min="11782" max="11782" width="18.7109375" style="4" customWidth="1"/>
    <col min="11783" max="11783" width="16.7109375" style="4" customWidth="1"/>
    <col min="11784" max="11788" width="14.7109375" style="4" customWidth="1"/>
    <col min="11789" max="11789" width="14.85546875" style="4" customWidth="1"/>
    <col min="11790" max="11796" width="16.7109375" style="4" customWidth="1"/>
    <col min="11797" max="11797" width="18.7109375" style="4" customWidth="1"/>
    <col min="11798" max="11799" width="16.7109375" style="4" customWidth="1"/>
    <col min="11800" max="11800" width="18.7109375" style="4" customWidth="1"/>
    <col min="11801" max="12032" width="9.140625" style="4"/>
    <col min="12033" max="12033" width="5.28515625" style="4" customWidth="1"/>
    <col min="12034" max="12034" width="31" style="4" customWidth="1"/>
    <col min="12035" max="12035" width="18.7109375" style="4" customWidth="1"/>
    <col min="12036" max="12037" width="15.7109375" style="4" customWidth="1"/>
    <col min="12038" max="12038" width="18.7109375" style="4" customWidth="1"/>
    <col min="12039" max="12039" width="16.7109375" style="4" customWidth="1"/>
    <col min="12040" max="12044" width="14.7109375" style="4" customWidth="1"/>
    <col min="12045" max="12045" width="14.85546875" style="4" customWidth="1"/>
    <col min="12046" max="12052" width="16.7109375" style="4" customWidth="1"/>
    <col min="12053" max="12053" width="18.7109375" style="4" customWidth="1"/>
    <col min="12054" max="12055" width="16.7109375" style="4" customWidth="1"/>
    <col min="12056" max="12056" width="18.7109375" style="4" customWidth="1"/>
    <col min="12057" max="12288" width="9.140625" style="4"/>
    <col min="12289" max="12289" width="5.28515625" style="4" customWidth="1"/>
    <col min="12290" max="12290" width="31" style="4" customWidth="1"/>
    <col min="12291" max="12291" width="18.7109375" style="4" customWidth="1"/>
    <col min="12292" max="12293" width="15.7109375" style="4" customWidth="1"/>
    <col min="12294" max="12294" width="18.7109375" style="4" customWidth="1"/>
    <col min="12295" max="12295" width="16.7109375" style="4" customWidth="1"/>
    <col min="12296" max="12300" width="14.7109375" style="4" customWidth="1"/>
    <col min="12301" max="12301" width="14.85546875" style="4" customWidth="1"/>
    <col min="12302" max="12308" width="16.7109375" style="4" customWidth="1"/>
    <col min="12309" max="12309" width="18.7109375" style="4" customWidth="1"/>
    <col min="12310" max="12311" width="16.7109375" style="4" customWidth="1"/>
    <col min="12312" max="12312" width="18.7109375" style="4" customWidth="1"/>
    <col min="12313" max="12544" width="9.140625" style="4"/>
    <col min="12545" max="12545" width="5.28515625" style="4" customWidth="1"/>
    <col min="12546" max="12546" width="31" style="4" customWidth="1"/>
    <col min="12547" max="12547" width="18.7109375" style="4" customWidth="1"/>
    <col min="12548" max="12549" width="15.7109375" style="4" customWidth="1"/>
    <col min="12550" max="12550" width="18.7109375" style="4" customWidth="1"/>
    <col min="12551" max="12551" width="16.7109375" style="4" customWidth="1"/>
    <col min="12552" max="12556" width="14.7109375" style="4" customWidth="1"/>
    <col min="12557" max="12557" width="14.85546875" style="4" customWidth="1"/>
    <col min="12558" max="12564" width="16.7109375" style="4" customWidth="1"/>
    <col min="12565" max="12565" width="18.7109375" style="4" customWidth="1"/>
    <col min="12566" max="12567" width="16.7109375" style="4" customWidth="1"/>
    <col min="12568" max="12568" width="18.7109375" style="4" customWidth="1"/>
    <col min="12569" max="12800" width="9.140625" style="4"/>
    <col min="12801" max="12801" width="5.28515625" style="4" customWidth="1"/>
    <col min="12802" max="12802" width="31" style="4" customWidth="1"/>
    <col min="12803" max="12803" width="18.7109375" style="4" customWidth="1"/>
    <col min="12804" max="12805" width="15.7109375" style="4" customWidth="1"/>
    <col min="12806" max="12806" width="18.7109375" style="4" customWidth="1"/>
    <col min="12807" max="12807" width="16.7109375" style="4" customWidth="1"/>
    <col min="12808" max="12812" width="14.7109375" style="4" customWidth="1"/>
    <col min="12813" max="12813" width="14.85546875" style="4" customWidth="1"/>
    <col min="12814" max="12820" width="16.7109375" style="4" customWidth="1"/>
    <col min="12821" max="12821" width="18.7109375" style="4" customWidth="1"/>
    <col min="12822" max="12823" width="16.7109375" style="4" customWidth="1"/>
    <col min="12824" max="12824" width="18.7109375" style="4" customWidth="1"/>
    <col min="12825" max="13056" width="9.140625" style="4"/>
    <col min="13057" max="13057" width="5.28515625" style="4" customWidth="1"/>
    <col min="13058" max="13058" width="31" style="4" customWidth="1"/>
    <col min="13059" max="13059" width="18.7109375" style="4" customWidth="1"/>
    <col min="13060" max="13061" width="15.7109375" style="4" customWidth="1"/>
    <col min="13062" max="13062" width="18.7109375" style="4" customWidth="1"/>
    <col min="13063" max="13063" width="16.7109375" style="4" customWidth="1"/>
    <col min="13064" max="13068" width="14.7109375" style="4" customWidth="1"/>
    <col min="13069" max="13069" width="14.85546875" style="4" customWidth="1"/>
    <col min="13070" max="13076" width="16.7109375" style="4" customWidth="1"/>
    <col min="13077" max="13077" width="18.7109375" style="4" customWidth="1"/>
    <col min="13078" max="13079" width="16.7109375" style="4" customWidth="1"/>
    <col min="13080" max="13080" width="18.7109375" style="4" customWidth="1"/>
    <col min="13081" max="13312" width="9.140625" style="4"/>
    <col min="13313" max="13313" width="5.28515625" style="4" customWidth="1"/>
    <col min="13314" max="13314" width="31" style="4" customWidth="1"/>
    <col min="13315" max="13315" width="18.7109375" style="4" customWidth="1"/>
    <col min="13316" max="13317" width="15.7109375" style="4" customWidth="1"/>
    <col min="13318" max="13318" width="18.7109375" style="4" customWidth="1"/>
    <col min="13319" max="13319" width="16.7109375" style="4" customWidth="1"/>
    <col min="13320" max="13324" width="14.7109375" style="4" customWidth="1"/>
    <col min="13325" max="13325" width="14.85546875" style="4" customWidth="1"/>
    <col min="13326" max="13332" width="16.7109375" style="4" customWidth="1"/>
    <col min="13333" max="13333" width="18.7109375" style="4" customWidth="1"/>
    <col min="13334" max="13335" width="16.7109375" style="4" customWidth="1"/>
    <col min="13336" max="13336" width="18.7109375" style="4" customWidth="1"/>
    <col min="13337" max="13568" width="9.140625" style="4"/>
    <col min="13569" max="13569" width="5.28515625" style="4" customWidth="1"/>
    <col min="13570" max="13570" width="31" style="4" customWidth="1"/>
    <col min="13571" max="13571" width="18.7109375" style="4" customWidth="1"/>
    <col min="13572" max="13573" width="15.7109375" style="4" customWidth="1"/>
    <col min="13574" max="13574" width="18.7109375" style="4" customWidth="1"/>
    <col min="13575" max="13575" width="16.7109375" style="4" customWidth="1"/>
    <col min="13576" max="13580" width="14.7109375" style="4" customWidth="1"/>
    <col min="13581" max="13581" width="14.85546875" style="4" customWidth="1"/>
    <col min="13582" max="13588" width="16.7109375" style="4" customWidth="1"/>
    <col min="13589" max="13589" width="18.7109375" style="4" customWidth="1"/>
    <col min="13590" max="13591" width="16.7109375" style="4" customWidth="1"/>
    <col min="13592" max="13592" width="18.7109375" style="4" customWidth="1"/>
    <col min="13593" max="13824" width="9.140625" style="4"/>
    <col min="13825" max="13825" width="5.28515625" style="4" customWidth="1"/>
    <col min="13826" max="13826" width="31" style="4" customWidth="1"/>
    <col min="13827" max="13827" width="18.7109375" style="4" customWidth="1"/>
    <col min="13828" max="13829" width="15.7109375" style="4" customWidth="1"/>
    <col min="13830" max="13830" width="18.7109375" style="4" customWidth="1"/>
    <col min="13831" max="13831" width="16.7109375" style="4" customWidth="1"/>
    <col min="13832" max="13836" width="14.7109375" style="4" customWidth="1"/>
    <col min="13837" max="13837" width="14.85546875" style="4" customWidth="1"/>
    <col min="13838" max="13844" width="16.7109375" style="4" customWidth="1"/>
    <col min="13845" max="13845" width="18.7109375" style="4" customWidth="1"/>
    <col min="13846" max="13847" width="16.7109375" style="4" customWidth="1"/>
    <col min="13848" max="13848" width="18.7109375" style="4" customWidth="1"/>
    <col min="13849" max="14080" width="9.140625" style="4"/>
    <col min="14081" max="14081" width="5.28515625" style="4" customWidth="1"/>
    <col min="14082" max="14082" width="31" style="4" customWidth="1"/>
    <col min="14083" max="14083" width="18.7109375" style="4" customWidth="1"/>
    <col min="14084" max="14085" width="15.7109375" style="4" customWidth="1"/>
    <col min="14086" max="14086" width="18.7109375" style="4" customWidth="1"/>
    <col min="14087" max="14087" width="16.7109375" style="4" customWidth="1"/>
    <col min="14088" max="14092" width="14.7109375" style="4" customWidth="1"/>
    <col min="14093" max="14093" width="14.85546875" style="4" customWidth="1"/>
    <col min="14094" max="14100" width="16.7109375" style="4" customWidth="1"/>
    <col min="14101" max="14101" width="18.7109375" style="4" customWidth="1"/>
    <col min="14102" max="14103" width="16.7109375" style="4" customWidth="1"/>
    <col min="14104" max="14104" width="18.7109375" style="4" customWidth="1"/>
    <col min="14105" max="14336" width="9.140625" style="4"/>
    <col min="14337" max="14337" width="5.28515625" style="4" customWidth="1"/>
    <col min="14338" max="14338" width="31" style="4" customWidth="1"/>
    <col min="14339" max="14339" width="18.7109375" style="4" customWidth="1"/>
    <col min="14340" max="14341" width="15.7109375" style="4" customWidth="1"/>
    <col min="14342" max="14342" width="18.7109375" style="4" customWidth="1"/>
    <col min="14343" max="14343" width="16.7109375" style="4" customWidth="1"/>
    <col min="14344" max="14348" width="14.7109375" style="4" customWidth="1"/>
    <col min="14349" max="14349" width="14.85546875" style="4" customWidth="1"/>
    <col min="14350" max="14356" width="16.7109375" style="4" customWidth="1"/>
    <col min="14357" max="14357" width="18.7109375" style="4" customWidth="1"/>
    <col min="14358" max="14359" width="16.7109375" style="4" customWidth="1"/>
    <col min="14360" max="14360" width="18.7109375" style="4" customWidth="1"/>
    <col min="14361" max="14592" width="9.140625" style="4"/>
    <col min="14593" max="14593" width="5.28515625" style="4" customWidth="1"/>
    <col min="14594" max="14594" width="31" style="4" customWidth="1"/>
    <col min="14595" max="14595" width="18.7109375" style="4" customWidth="1"/>
    <col min="14596" max="14597" width="15.7109375" style="4" customWidth="1"/>
    <col min="14598" max="14598" width="18.7109375" style="4" customWidth="1"/>
    <col min="14599" max="14599" width="16.7109375" style="4" customWidth="1"/>
    <col min="14600" max="14604" width="14.7109375" style="4" customWidth="1"/>
    <col min="14605" max="14605" width="14.85546875" style="4" customWidth="1"/>
    <col min="14606" max="14612" width="16.7109375" style="4" customWidth="1"/>
    <col min="14613" max="14613" width="18.7109375" style="4" customWidth="1"/>
    <col min="14614" max="14615" width="16.7109375" style="4" customWidth="1"/>
    <col min="14616" max="14616" width="18.7109375" style="4" customWidth="1"/>
    <col min="14617" max="14848" width="9.140625" style="4"/>
    <col min="14849" max="14849" width="5.28515625" style="4" customWidth="1"/>
    <col min="14850" max="14850" width="31" style="4" customWidth="1"/>
    <col min="14851" max="14851" width="18.7109375" style="4" customWidth="1"/>
    <col min="14852" max="14853" width="15.7109375" style="4" customWidth="1"/>
    <col min="14854" max="14854" width="18.7109375" style="4" customWidth="1"/>
    <col min="14855" max="14855" width="16.7109375" style="4" customWidth="1"/>
    <col min="14856" max="14860" width="14.7109375" style="4" customWidth="1"/>
    <col min="14861" max="14861" width="14.85546875" style="4" customWidth="1"/>
    <col min="14862" max="14868" width="16.7109375" style="4" customWidth="1"/>
    <col min="14869" max="14869" width="18.7109375" style="4" customWidth="1"/>
    <col min="14870" max="14871" width="16.7109375" style="4" customWidth="1"/>
    <col min="14872" max="14872" width="18.7109375" style="4" customWidth="1"/>
    <col min="14873" max="15104" width="9.140625" style="4"/>
    <col min="15105" max="15105" width="5.28515625" style="4" customWidth="1"/>
    <col min="15106" max="15106" width="31" style="4" customWidth="1"/>
    <col min="15107" max="15107" width="18.7109375" style="4" customWidth="1"/>
    <col min="15108" max="15109" width="15.7109375" style="4" customWidth="1"/>
    <col min="15110" max="15110" width="18.7109375" style="4" customWidth="1"/>
    <col min="15111" max="15111" width="16.7109375" style="4" customWidth="1"/>
    <col min="15112" max="15116" width="14.7109375" style="4" customWidth="1"/>
    <col min="15117" max="15117" width="14.85546875" style="4" customWidth="1"/>
    <col min="15118" max="15124" width="16.7109375" style="4" customWidth="1"/>
    <col min="15125" max="15125" width="18.7109375" style="4" customWidth="1"/>
    <col min="15126" max="15127" width="16.7109375" style="4" customWidth="1"/>
    <col min="15128" max="15128" width="18.7109375" style="4" customWidth="1"/>
    <col min="15129" max="15360" width="9.140625" style="4"/>
    <col min="15361" max="15361" width="5.28515625" style="4" customWidth="1"/>
    <col min="15362" max="15362" width="31" style="4" customWidth="1"/>
    <col min="15363" max="15363" width="18.7109375" style="4" customWidth="1"/>
    <col min="15364" max="15365" width="15.7109375" style="4" customWidth="1"/>
    <col min="15366" max="15366" width="18.7109375" style="4" customWidth="1"/>
    <col min="15367" max="15367" width="16.7109375" style="4" customWidth="1"/>
    <col min="15368" max="15372" width="14.7109375" style="4" customWidth="1"/>
    <col min="15373" max="15373" width="14.85546875" style="4" customWidth="1"/>
    <col min="15374" max="15380" width="16.7109375" style="4" customWidth="1"/>
    <col min="15381" max="15381" width="18.7109375" style="4" customWidth="1"/>
    <col min="15382" max="15383" width="16.7109375" style="4" customWidth="1"/>
    <col min="15384" max="15384" width="18.7109375" style="4" customWidth="1"/>
    <col min="15385" max="15616" width="9.140625" style="4"/>
    <col min="15617" max="15617" width="5.28515625" style="4" customWidth="1"/>
    <col min="15618" max="15618" width="31" style="4" customWidth="1"/>
    <col min="15619" max="15619" width="18.7109375" style="4" customWidth="1"/>
    <col min="15620" max="15621" width="15.7109375" style="4" customWidth="1"/>
    <col min="15622" max="15622" width="18.7109375" style="4" customWidth="1"/>
    <col min="15623" max="15623" width="16.7109375" style="4" customWidth="1"/>
    <col min="15624" max="15628" width="14.7109375" style="4" customWidth="1"/>
    <col min="15629" max="15629" width="14.85546875" style="4" customWidth="1"/>
    <col min="15630" max="15636" width="16.7109375" style="4" customWidth="1"/>
    <col min="15637" max="15637" width="18.7109375" style="4" customWidth="1"/>
    <col min="15638" max="15639" width="16.7109375" style="4" customWidth="1"/>
    <col min="15640" max="15640" width="18.7109375" style="4" customWidth="1"/>
    <col min="15641" max="15872" width="9.140625" style="4"/>
    <col min="15873" max="15873" width="5.28515625" style="4" customWidth="1"/>
    <col min="15874" max="15874" width="31" style="4" customWidth="1"/>
    <col min="15875" max="15875" width="18.7109375" style="4" customWidth="1"/>
    <col min="15876" max="15877" width="15.7109375" style="4" customWidth="1"/>
    <col min="15878" max="15878" width="18.7109375" style="4" customWidth="1"/>
    <col min="15879" max="15879" width="16.7109375" style="4" customWidth="1"/>
    <col min="15880" max="15884" width="14.7109375" style="4" customWidth="1"/>
    <col min="15885" max="15885" width="14.85546875" style="4" customWidth="1"/>
    <col min="15886" max="15892" width="16.7109375" style="4" customWidth="1"/>
    <col min="15893" max="15893" width="18.7109375" style="4" customWidth="1"/>
    <col min="15894" max="15895" width="16.7109375" style="4" customWidth="1"/>
    <col min="15896" max="15896" width="18.7109375" style="4" customWidth="1"/>
    <col min="15897" max="16128" width="9.140625" style="4"/>
    <col min="16129" max="16129" width="5.28515625" style="4" customWidth="1"/>
    <col min="16130" max="16130" width="31" style="4" customWidth="1"/>
    <col min="16131" max="16131" width="18.7109375" style="4" customWidth="1"/>
    <col min="16132" max="16133" width="15.7109375" style="4" customWidth="1"/>
    <col min="16134" max="16134" width="18.7109375" style="4" customWidth="1"/>
    <col min="16135" max="16135" width="16.7109375" style="4" customWidth="1"/>
    <col min="16136" max="16140" width="14.7109375" style="4" customWidth="1"/>
    <col min="16141" max="16141" width="14.85546875" style="4" customWidth="1"/>
    <col min="16142" max="16148" width="16.7109375" style="4" customWidth="1"/>
    <col min="16149" max="16149" width="18.7109375" style="4" customWidth="1"/>
    <col min="16150" max="16151" width="16.7109375" style="4" customWidth="1"/>
    <col min="16152" max="16152" width="18.7109375" style="4" customWidth="1"/>
    <col min="16153" max="16384" width="9.140625" style="4"/>
  </cols>
  <sheetData>
    <row r="1" spans="1:42" ht="18.75">
      <c r="A1" s="1"/>
      <c r="B1" s="1"/>
      <c r="C1" s="1"/>
      <c r="D1" s="1"/>
      <c r="E1" s="1"/>
      <c r="F1" s="1"/>
      <c r="G1" s="1"/>
      <c r="H1" s="1"/>
      <c r="I1" s="1"/>
      <c r="J1" s="1"/>
      <c r="K1" s="1"/>
      <c r="L1" s="1"/>
      <c r="M1" s="1"/>
      <c r="N1" s="1"/>
      <c r="O1" s="1"/>
      <c r="P1" s="1"/>
      <c r="Q1" s="1"/>
      <c r="R1" s="1"/>
      <c r="S1" s="2"/>
      <c r="T1" s="2"/>
      <c r="U1" s="2"/>
      <c r="V1" s="3"/>
      <c r="W1" s="2"/>
      <c r="X1" s="2"/>
    </row>
    <row r="2" spans="1:42" ht="18.75">
      <c r="A2" s="1"/>
      <c r="B2" s="1"/>
      <c r="C2" s="1"/>
      <c r="D2" s="1"/>
      <c r="E2" s="1"/>
      <c r="F2" s="1"/>
      <c r="G2" s="1"/>
      <c r="H2" s="1"/>
      <c r="I2" s="1"/>
      <c r="J2" s="1"/>
      <c r="K2" s="1"/>
      <c r="L2" s="1"/>
      <c r="M2" s="1"/>
      <c r="N2" s="1"/>
      <c r="O2" s="1"/>
      <c r="P2" s="1"/>
      <c r="Q2" s="1"/>
      <c r="R2" s="1"/>
      <c r="S2" s="2"/>
      <c r="T2" s="2"/>
      <c r="U2" s="2"/>
      <c r="V2" s="5"/>
      <c r="W2" s="2"/>
      <c r="X2" s="2"/>
      <c r="AA2" s="6"/>
      <c r="AB2" s="6"/>
      <c r="AC2" s="6"/>
      <c r="AD2" s="6"/>
      <c r="AE2" s="6"/>
      <c r="AF2" s="6"/>
      <c r="AG2" s="6"/>
      <c r="AH2" s="6"/>
      <c r="AI2" s="6"/>
      <c r="AJ2" s="6"/>
      <c r="AK2" s="6"/>
      <c r="AL2" s="7"/>
      <c r="AM2" s="7"/>
      <c r="AN2" s="7"/>
      <c r="AO2" s="7"/>
      <c r="AP2" s="7"/>
    </row>
    <row r="3" spans="1:42" ht="18.75">
      <c r="A3" s="8"/>
      <c r="B3" s="8"/>
      <c r="C3" s="8"/>
      <c r="D3" s="8"/>
      <c r="E3" s="8"/>
      <c r="F3" s="8"/>
      <c r="G3" s="8"/>
      <c r="H3" s="8"/>
      <c r="I3" s="8"/>
      <c r="J3" s="8"/>
      <c r="K3" s="8"/>
      <c r="L3" s="8"/>
      <c r="M3" s="8"/>
      <c r="N3" s="8"/>
      <c r="O3" s="8"/>
      <c r="P3" s="1"/>
      <c r="Q3" s="1"/>
      <c r="R3" s="1"/>
      <c r="S3" s="2"/>
      <c r="T3" s="2"/>
      <c r="U3" s="2"/>
      <c r="V3" s="2"/>
      <c r="W3" s="2"/>
      <c r="X3" s="2"/>
      <c r="AA3" s="2"/>
      <c r="AB3" s="2"/>
      <c r="AC3" s="873"/>
      <c r="AD3" s="873"/>
      <c r="AE3" s="873"/>
      <c r="AF3" s="9"/>
      <c r="AG3" s="9"/>
      <c r="AH3" s="2"/>
      <c r="AI3" s="2"/>
      <c r="AJ3" s="2"/>
      <c r="AK3" s="2"/>
    </row>
    <row r="4" spans="1:42" s="14" customFormat="1" ht="15.75">
      <c r="A4" s="10" t="s">
        <v>0</v>
      </c>
      <c r="B4" s="11" t="s">
        <v>1</v>
      </c>
      <c r="C4" s="12"/>
      <c r="D4" s="12"/>
      <c r="E4" s="12"/>
      <c r="F4" s="12"/>
      <c r="G4" s="12"/>
      <c r="H4" s="12"/>
      <c r="I4" s="12"/>
      <c r="J4" s="12"/>
      <c r="K4" s="12"/>
      <c r="L4" s="12"/>
      <c r="M4" s="12"/>
      <c r="N4" s="12"/>
      <c r="O4" s="12"/>
      <c r="P4" s="12"/>
      <c r="Q4" s="12"/>
      <c r="R4" s="12"/>
      <c r="S4" s="12"/>
      <c r="T4" s="12"/>
      <c r="U4" s="12"/>
      <c r="V4" s="12"/>
      <c r="W4" s="12"/>
      <c r="X4" s="13"/>
      <c r="AA4" s="2"/>
      <c r="AB4" s="2"/>
      <c r="AC4" s="2"/>
      <c r="AD4" s="2"/>
      <c r="AE4" s="2"/>
      <c r="AF4" s="2"/>
      <c r="AG4" s="2"/>
      <c r="AH4" s="2"/>
      <c r="AI4" s="2"/>
      <c r="AJ4" s="2"/>
      <c r="AK4" s="2"/>
      <c r="AL4" s="4"/>
      <c r="AM4" s="4"/>
      <c r="AN4" s="4"/>
      <c r="AO4" s="4"/>
      <c r="AP4" s="4"/>
    </row>
    <row r="5" spans="1:42">
      <c r="A5" s="868" t="s">
        <v>2</v>
      </c>
      <c r="B5" s="866" t="s">
        <v>3</v>
      </c>
      <c r="C5" s="875" t="s">
        <v>4</v>
      </c>
      <c r="D5" s="876"/>
      <c r="E5" s="876"/>
      <c r="F5" s="877"/>
      <c r="G5" s="878" t="s">
        <v>5</v>
      </c>
      <c r="H5" s="843"/>
      <c r="I5" s="843"/>
      <c r="J5" s="843"/>
      <c r="K5" s="843"/>
      <c r="L5" s="843"/>
      <c r="M5" s="843"/>
      <c r="N5" s="843"/>
      <c r="O5" s="843"/>
      <c r="P5" s="843" t="s">
        <v>5</v>
      </c>
      <c r="Q5" s="843"/>
      <c r="R5" s="879"/>
      <c r="S5" s="880" t="s">
        <v>6</v>
      </c>
      <c r="T5" s="881"/>
      <c r="U5" s="844" t="s">
        <v>7</v>
      </c>
      <c r="V5" s="876"/>
      <c r="W5" s="876"/>
      <c r="X5" s="876"/>
      <c r="AA5" s="2"/>
      <c r="AB5" s="2"/>
      <c r="AC5" s="2"/>
      <c r="AD5" s="2"/>
      <c r="AE5" s="2"/>
      <c r="AF5" s="2"/>
      <c r="AG5" s="2"/>
      <c r="AH5" s="2"/>
      <c r="AI5" s="2"/>
      <c r="AJ5" s="2"/>
      <c r="AK5" s="2"/>
    </row>
    <row r="6" spans="1:42">
      <c r="A6" s="869"/>
      <c r="B6" s="874"/>
      <c r="C6" s="871" t="s">
        <v>8</v>
      </c>
      <c r="D6" s="868" t="s">
        <v>9</v>
      </c>
      <c r="E6" s="868" t="s">
        <v>307</v>
      </c>
      <c r="F6" s="866" t="s">
        <v>10</v>
      </c>
      <c r="G6" s="875" t="s">
        <v>11</v>
      </c>
      <c r="H6" s="844"/>
      <c r="I6" s="844"/>
      <c r="J6" s="876"/>
      <c r="K6" s="876"/>
      <c r="L6" s="876"/>
      <c r="M6" s="876"/>
      <c r="N6" s="876"/>
      <c r="O6" s="877"/>
      <c r="P6" s="875" t="s">
        <v>12</v>
      </c>
      <c r="Q6" s="876"/>
      <c r="R6" s="877"/>
      <c r="S6" s="882"/>
      <c r="T6" s="883"/>
      <c r="U6" s="871" t="s">
        <v>8</v>
      </c>
      <c r="V6" s="868" t="s">
        <v>13</v>
      </c>
      <c r="W6" s="868" t="s">
        <v>14</v>
      </c>
      <c r="X6" s="868" t="s">
        <v>10</v>
      </c>
      <c r="AA6" s="2"/>
      <c r="AB6" s="2"/>
      <c r="AC6" s="2"/>
      <c r="AD6" s="2"/>
      <c r="AE6" s="2"/>
      <c r="AF6" s="2"/>
      <c r="AG6" s="2"/>
      <c r="AH6" s="2"/>
      <c r="AI6" s="2"/>
      <c r="AJ6" s="2"/>
      <c r="AK6" s="2"/>
    </row>
    <row r="7" spans="1:42">
      <c r="A7" s="869"/>
      <c r="B7" s="874"/>
      <c r="C7" s="884"/>
      <c r="D7" s="869"/>
      <c r="E7" s="869"/>
      <c r="F7" s="874"/>
      <c r="G7" s="871" t="s">
        <v>15</v>
      </c>
      <c r="H7" s="842" t="s">
        <v>16</v>
      </c>
      <c r="I7" s="843"/>
      <c r="J7" s="842" t="s">
        <v>17</v>
      </c>
      <c r="K7" s="843"/>
      <c r="L7" s="843"/>
      <c r="M7" s="844"/>
      <c r="N7" s="868" t="s">
        <v>305</v>
      </c>
      <c r="O7" s="866" t="s">
        <v>18</v>
      </c>
      <c r="P7" s="871" t="s">
        <v>19</v>
      </c>
      <c r="Q7" s="868" t="s">
        <v>306</v>
      </c>
      <c r="R7" s="866" t="s">
        <v>18</v>
      </c>
      <c r="S7" s="871" t="s">
        <v>20</v>
      </c>
      <c r="T7" s="866" t="s">
        <v>9</v>
      </c>
      <c r="U7" s="884"/>
      <c r="V7" s="869"/>
      <c r="W7" s="869"/>
      <c r="X7" s="869"/>
      <c r="AA7" s="2"/>
      <c r="AB7" s="2"/>
      <c r="AC7" s="2"/>
      <c r="AD7" s="2"/>
      <c r="AE7" s="2"/>
      <c r="AF7" s="2"/>
      <c r="AG7" s="2"/>
      <c r="AH7" s="2"/>
      <c r="AI7" s="2"/>
      <c r="AJ7" s="2"/>
      <c r="AK7" s="2"/>
    </row>
    <row r="8" spans="1:42" ht="60">
      <c r="A8" s="870"/>
      <c r="B8" s="867"/>
      <c r="C8" s="872"/>
      <c r="D8" s="870"/>
      <c r="E8" s="870"/>
      <c r="F8" s="867"/>
      <c r="G8" s="872"/>
      <c r="H8" s="15" t="s">
        <v>21</v>
      </c>
      <c r="I8" s="16" t="s">
        <v>22</v>
      </c>
      <c r="J8" s="17" t="s">
        <v>23</v>
      </c>
      <c r="K8" s="17" t="s">
        <v>24</v>
      </c>
      <c r="L8" s="17" t="s">
        <v>25</v>
      </c>
      <c r="M8" s="17" t="s">
        <v>26</v>
      </c>
      <c r="N8" s="870"/>
      <c r="O8" s="867"/>
      <c r="P8" s="872"/>
      <c r="Q8" s="870"/>
      <c r="R8" s="867"/>
      <c r="S8" s="872"/>
      <c r="T8" s="867"/>
      <c r="U8" s="872"/>
      <c r="V8" s="870"/>
      <c r="W8" s="870"/>
      <c r="X8" s="870"/>
      <c r="AA8" s="2"/>
      <c r="AB8" s="2"/>
      <c r="AC8" s="2"/>
      <c r="AD8" s="2"/>
      <c r="AE8" s="2"/>
      <c r="AF8" s="2"/>
      <c r="AG8" s="2"/>
      <c r="AH8" s="2"/>
      <c r="AI8" s="2"/>
      <c r="AJ8" s="2"/>
      <c r="AK8" s="2"/>
    </row>
    <row r="9" spans="1:42" ht="30">
      <c r="A9" s="18">
        <v>1</v>
      </c>
      <c r="B9" s="19">
        <v>2</v>
      </c>
      <c r="C9" s="20" t="s">
        <v>27</v>
      </c>
      <c r="D9" s="18">
        <v>4</v>
      </c>
      <c r="E9" s="18">
        <v>5</v>
      </c>
      <c r="F9" s="21" t="s">
        <v>28</v>
      </c>
      <c r="G9" s="20">
        <v>7</v>
      </c>
      <c r="H9" s="842">
        <v>8</v>
      </c>
      <c r="I9" s="843"/>
      <c r="J9" s="842">
        <v>9</v>
      </c>
      <c r="K9" s="843"/>
      <c r="L9" s="843"/>
      <c r="M9" s="844"/>
      <c r="N9" s="18">
        <v>10</v>
      </c>
      <c r="O9" s="21">
        <v>11</v>
      </c>
      <c r="P9" s="20">
        <v>12</v>
      </c>
      <c r="Q9" s="18">
        <v>13</v>
      </c>
      <c r="R9" s="21">
        <v>14</v>
      </c>
      <c r="S9" s="20">
        <v>15</v>
      </c>
      <c r="T9" s="21">
        <v>16</v>
      </c>
      <c r="U9" s="15" t="s">
        <v>29</v>
      </c>
      <c r="V9" s="18" t="s">
        <v>30</v>
      </c>
      <c r="W9" s="18" t="s">
        <v>31</v>
      </c>
      <c r="X9" s="18" t="s">
        <v>32</v>
      </c>
      <c r="AA9" s="2"/>
      <c r="AB9" s="2"/>
      <c r="AC9" s="2"/>
      <c r="AD9" s="2"/>
      <c r="AE9" s="2"/>
      <c r="AF9" s="2"/>
      <c r="AG9" s="2"/>
      <c r="AH9" s="2"/>
      <c r="AI9" s="2"/>
      <c r="AJ9" s="2"/>
      <c r="AK9" s="2"/>
    </row>
    <row r="10" spans="1:42">
      <c r="A10" s="18"/>
      <c r="B10" s="19"/>
      <c r="C10" s="20"/>
      <c r="D10" s="18"/>
      <c r="E10" s="18"/>
      <c r="F10" s="21"/>
      <c r="G10" s="20"/>
      <c r="H10" s="15"/>
      <c r="I10" s="15"/>
      <c r="J10" s="18"/>
      <c r="K10" s="18"/>
      <c r="L10" s="18"/>
      <c r="M10" s="18"/>
      <c r="N10" s="18"/>
      <c r="O10" s="21"/>
      <c r="P10" s="20"/>
      <c r="Q10" s="18"/>
      <c r="R10" s="21"/>
      <c r="S10" s="20"/>
      <c r="T10" s="21"/>
      <c r="U10" s="15"/>
      <c r="V10" s="18"/>
      <c r="W10" s="18"/>
      <c r="X10" s="18"/>
      <c r="AA10" s="2"/>
      <c r="AB10" s="2"/>
      <c r="AC10" s="2"/>
      <c r="AD10" s="2"/>
      <c r="AE10" s="2"/>
      <c r="AF10" s="2"/>
      <c r="AG10" s="2"/>
      <c r="AH10" s="2"/>
      <c r="AI10" s="2"/>
      <c r="AJ10" s="2"/>
      <c r="AK10" s="2"/>
    </row>
    <row r="11" spans="1:42">
      <c r="A11" s="22"/>
      <c r="B11" s="23"/>
      <c r="C11" s="24"/>
      <c r="D11" s="22"/>
      <c r="E11" s="22"/>
      <c r="F11" s="25"/>
      <c r="G11" s="26"/>
      <c r="H11" s="27"/>
      <c r="I11" s="27"/>
      <c r="J11" s="22"/>
      <c r="K11" s="22"/>
      <c r="L11" s="22"/>
      <c r="M11" s="22"/>
      <c r="N11" s="22"/>
      <c r="O11" s="28"/>
      <c r="P11" s="26"/>
      <c r="Q11" s="22"/>
      <c r="R11" s="28"/>
      <c r="S11" s="26"/>
      <c r="T11" s="28"/>
      <c r="U11" s="29"/>
      <c r="V11" s="30"/>
      <c r="W11" s="30"/>
      <c r="X11" s="30"/>
      <c r="AA11" s="2"/>
      <c r="AB11" s="2"/>
      <c r="AC11" s="2"/>
      <c r="AD11" s="2"/>
      <c r="AE11" s="2"/>
      <c r="AF11" s="2"/>
      <c r="AG11" s="2"/>
      <c r="AH11" s="2"/>
      <c r="AI11" s="2"/>
      <c r="AJ11" s="2"/>
      <c r="AK11" s="2"/>
    </row>
    <row r="12" spans="1:42">
      <c r="A12" s="31" t="s">
        <v>33</v>
      </c>
      <c r="B12" s="32" t="s">
        <v>34</v>
      </c>
      <c r="C12" s="33">
        <v>0</v>
      </c>
      <c r="D12" s="34">
        <v>0</v>
      </c>
      <c r="E12" s="34">
        <v>0</v>
      </c>
      <c r="F12" s="35">
        <f>C12-D12-E12</f>
        <v>0</v>
      </c>
      <c r="G12" s="36"/>
      <c r="H12" s="37"/>
      <c r="I12" s="37"/>
      <c r="J12" s="34"/>
      <c r="K12" s="34"/>
      <c r="L12" s="34"/>
      <c r="M12" s="34"/>
      <c r="N12" s="34"/>
      <c r="O12" s="38"/>
      <c r="P12" s="36"/>
      <c r="Q12" s="34"/>
      <c r="R12" s="38"/>
      <c r="S12" s="36"/>
      <c r="T12" s="38"/>
      <c r="U12" s="39">
        <f>C12+G12+H12+I12+J12+K12+L12+M12+N12+O12-P12-Q12-R12</f>
        <v>0</v>
      </c>
      <c r="V12" s="35">
        <f>D12+T12</f>
        <v>0</v>
      </c>
      <c r="W12" s="35">
        <f>E12+S12</f>
        <v>0</v>
      </c>
      <c r="X12" s="35">
        <f>U12-V12-W12</f>
        <v>0</v>
      </c>
      <c r="AA12" s="2"/>
      <c r="AB12" s="2"/>
      <c r="AC12" s="2"/>
      <c r="AD12" s="2"/>
      <c r="AE12" s="2"/>
      <c r="AF12" s="2"/>
      <c r="AG12" s="2"/>
      <c r="AH12" s="2"/>
      <c r="AI12" s="2"/>
      <c r="AJ12" s="2"/>
      <c r="AK12" s="2"/>
    </row>
    <row r="13" spans="1:42">
      <c r="A13" s="40"/>
      <c r="B13" s="41"/>
      <c r="C13" s="42"/>
      <c r="D13" s="43"/>
      <c r="E13" s="43"/>
      <c r="F13" s="44"/>
      <c r="G13" s="45"/>
      <c r="H13" s="46"/>
      <c r="I13" s="46"/>
      <c r="J13" s="43"/>
      <c r="K13" s="43"/>
      <c r="L13" s="43"/>
      <c r="M13" s="43"/>
      <c r="N13" s="43"/>
      <c r="O13" s="47"/>
      <c r="P13" s="45"/>
      <c r="Q13" s="43"/>
      <c r="R13" s="47"/>
      <c r="S13" s="45"/>
      <c r="T13" s="47"/>
      <c r="U13" s="48" t="s">
        <v>35</v>
      </c>
      <c r="V13" s="49" t="s">
        <v>35</v>
      </c>
      <c r="W13" s="49"/>
      <c r="X13" s="49"/>
      <c r="AA13" s="2"/>
      <c r="AB13" s="2"/>
      <c r="AC13" s="2"/>
      <c r="AD13" s="2"/>
      <c r="AE13" s="2"/>
      <c r="AF13" s="2"/>
      <c r="AG13" s="2"/>
      <c r="AH13" s="2"/>
      <c r="AI13" s="2"/>
      <c r="AJ13" s="2"/>
      <c r="AK13" s="2"/>
    </row>
    <row r="14" spans="1:42">
      <c r="A14" s="50" t="s">
        <v>36</v>
      </c>
      <c r="B14" s="51" t="s">
        <v>37</v>
      </c>
      <c r="C14" s="52">
        <f t="shared" ref="C14:L14" si="0">SUM(C15:C23)</f>
        <v>1238453657.5</v>
      </c>
      <c r="D14" s="53">
        <f t="shared" si="0"/>
        <v>29139080</v>
      </c>
      <c r="E14" s="53">
        <f t="shared" si="0"/>
        <v>7595000</v>
      </c>
      <c r="F14" s="53">
        <f>SUM(F15:F23)</f>
        <v>1201719577.5</v>
      </c>
      <c r="G14" s="54">
        <f t="shared" si="0"/>
        <v>0</v>
      </c>
      <c r="H14" s="53">
        <f t="shared" si="0"/>
        <v>0</v>
      </c>
      <c r="I14" s="53">
        <f t="shared" si="0"/>
        <v>0</v>
      </c>
      <c r="J14" s="53">
        <f t="shared" si="0"/>
        <v>0</v>
      </c>
      <c r="K14" s="53">
        <f t="shared" si="0"/>
        <v>0</v>
      </c>
      <c r="L14" s="53">
        <f t="shared" si="0"/>
        <v>0</v>
      </c>
      <c r="M14" s="53">
        <f t="shared" ref="M14:W14" si="1">SUM(M15:M23)</f>
        <v>1500000</v>
      </c>
      <c r="N14" s="53">
        <f t="shared" si="1"/>
        <v>46220100</v>
      </c>
      <c r="O14" s="55">
        <f t="shared" si="1"/>
        <v>6800000</v>
      </c>
      <c r="P14" s="54">
        <f t="shared" si="1"/>
        <v>0</v>
      </c>
      <c r="Q14" s="53">
        <f t="shared" si="1"/>
        <v>0</v>
      </c>
      <c r="R14" s="55">
        <f t="shared" si="1"/>
        <v>0</v>
      </c>
      <c r="S14" s="54">
        <f t="shared" si="1"/>
        <v>0</v>
      </c>
      <c r="T14" s="55">
        <f t="shared" si="1"/>
        <v>3175000</v>
      </c>
      <c r="U14" s="39">
        <f t="shared" si="1"/>
        <v>1292973757.5</v>
      </c>
      <c r="V14" s="35">
        <f>SUM(V15:V23)</f>
        <v>32314080</v>
      </c>
      <c r="W14" s="35">
        <f t="shared" si="1"/>
        <v>7595000</v>
      </c>
      <c r="X14" s="35">
        <f>SUM(X15:X23)</f>
        <v>1253064677.5</v>
      </c>
      <c r="AA14" s="2"/>
      <c r="AB14" s="2"/>
      <c r="AC14" s="2"/>
      <c r="AD14" s="2"/>
      <c r="AE14" s="2"/>
      <c r="AF14" s="2"/>
      <c r="AG14" s="2"/>
      <c r="AH14" s="2"/>
      <c r="AI14" s="2"/>
      <c r="AJ14" s="2"/>
      <c r="AK14" s="2"/>
    </row>
    <row r="15" spans="1:42">
      <c r="A15" s="40">
        <v>2</v>
      </c>
      <c r="B15" s="56" t="s">
        <v>38</v>
      </c>
      <c r="C15" s="57">
        <v>0</v>
      </c>
      <c r="D15" s="58">
        <v>0</v>
      </c>
      <c r="E15" s="58">
        <v>0</v>
      </c>
      <c r="F15" s="44">
        <f t="shared" ref="F15:F23" si="2">C15-D15-E15</f>
        <v>0</v>
      </c>
      <c r="G15" s="57"/>
      <c r="H15" s="46"/>
      <c r="I15" s="46"/>
      <c r="J15" s="58"/>
      <c r="K15" s="58"/>
      <c r="L15" s="58"/>
      <c r="M15" s="58"/>
      <c r="N15" s="58"/>
      <c r="O15" s="59"/>
      <c r="P15" s="57"/>
      <c r="Q15" s="58"/>
      <c r="R15" s="59"/>
      <c r="S15" s="57"/>
      <c r="T15" s="59"/>
      <c r="U15" s="48">
        <f>C15+G15+H15+I15+J15+K15+L15+M15+N15+O15-P15-Q15-R15</f>
        <v>0</v>
      </c>
      <c r="V15" s="49">
        <f t="shared" ref="V15:V23" si="3">D15+T15</f>
        <v>0</v>
      </c>
      <c r="W15" s="49">
        <f t="shared" ref="W15:W23" si="4">E15+S15</f>
        <v>0</v>
      </c>
      <c r="X15" s="49">
        <f>U15-V15-W15</f>
        <v>0</v>
      </c>
      <c r="AA15" s="2"/>
      <c r="AB15" s="2"/>
      <c r="AC15" s="2"/>
      <c r="AD15" s="2"/>
      <c r="AE15" s="2"/>
      <c r="AF15" s="2"/>
      <c r="AG15" s="2"/>
      <c r="AH15" s="2"/>
      <c r="AI15" s="2"/>
      <c r="AJ15" s="2"/>
      <c r="AK15" s="2"/>
    </row>
    <row r="16" spans="1:42">
      <c r="A16" s="40">
        <v>3</v>
      </c>
      <c r="B16" s="56" t="s">
        <v>39</v>
      </c>
      <c r="C16" s="57">
        <v>186482462</v>
      </c>
      <c r="D16" s="58">
        <v>0</v>
      </c>
      <c r="E16" s="58">
        <v>0</v>
      </c>
      <c r="F16" s="44">
        <f t="shared" si="2"/>
        <v>186482462</v>
      </c>
      <c r="G16" s="57"/>
      <c r="H16" s="46"/>
      <c r="I16" s="46"/>
      <c r="J16" s="58"/>
      <c r="K16" s="58"/>
      <c r="L16" s="58"/>
      <c r="M16" s="58"/>
      <c r="N16" s="58"/>
      <c r="O16" s="59"/>
      <c r="P16" s="57"/>
      <c r="Q16" s="58"/>
      <c r="R16" s="59"/>
      <c r="S16" s="57"/>
      <c r="T16" s="59">
        <v>2450000</v>
      </c>
      <c r="U16" s="48">
        <f t="shared" ref="U16:U23" si="5">C16+G16+H16+I16+J16+K16+L16+M16+N16+O16-P16-Q16-R16</f>
        <v>186482462</v>
      </c>
      <c r="V16" s="49">
        <f t="shared" si="3"/>
        <v>2450000</v>
      </c>
      <c r="W16" s="49">
        <f t="shared" si="4"/>
        <v>0</v>
      </c>
      <c r="X16" s="49">
        <f>U16-V16-W16</f>
        <v>184032462</v>
      </c>
      <c r="AA16" s="2"/>
      <c r="AB16" s="2"/>
      <c r="AC16" s="2"/>
      <c r="AD16" s="2"/>
      <c r="AE16" s="2"/>
      <c r="AF16" s="2"/>
      <c r="AG16" s="2"/>
      <c r="AH16" s="2"/>
      <c r="AI16" s="2"/>
      <c r="AJ16" s="2"/>
      <c r="AK16" s="2"/>
    </row>
    <row r="17" spans="1:52">
      <c r="A17" s="40">
        <v>4</v>
      </c>
      <c r="B17" s="56" t="s">
        <v>40</v>
      </c>
      <c r="C17" s="57">
        <v>0</v>
      </c>
      <c r="D17" s="58">
        <v>0</v>
      </c>
      <c r="E17" s="58">
        <v>0</v>
      </c>
      <c r="F17" s="44">
        <f t="shared" si="2"/>
        <v>0</v>
      </c>
      <c r="G17" s="57"/>
      <c r="H17" s="46"/>
      <c r="I17" s="46"/>
      <c r="J17" s="58"/>
      <c r="K17" s="58"/>
      <c r="L17" s="58"/>
      <c r="M17" s="58"/>
      <c r="N17" s="58"/>
      <c r="O17" s="59"/>
      <c r="P17" s="57"/>
      <c r="Q17" s="58"/>
      <c r="R17" s="59"/>
      <c r="S17" s="57"/>
      <c r="T17" s="59"/>
      <c r="U17" s="48">
        <f t="shared" si="5"/>
        <v>0</v>
      </c>
      <c r="V17" s="49">
        <f t="shared" si="3"/>
        <v>0</v>
      </c>
      <c r="W17" s="49">
        <f t="shared" si="4"/>
        <v>0</v>
      </c>
      <c r="X17" s="49">
        <f t="shared" ref="X17:X23" si="6">U17-V17-W17</f>
        <v>0</v>
      </c>
      <c r="AA17" s="2"/>
      <c r="AB17" s="2"/>
      <c r="AC17" s="2"/>
      <c r="AD17" s="2"/>
      <c r="AE17" s="2"/>
      <c r="AF17" s="2"/>
      <c r="AG17" s="2"/>
      <c r="AH17" s="2"/>
      <c r="AI17" s="2"/>
      <c r="AJ17" s="2"/>
      <c r="AK17" s="2"/>
    </row>
    <row r="18" spans="1:52">
      <c r="A18" s="40">
        <v>5</v>
      </c>
      <c r="B18" s="56" t="s">
        <v>41</v>
      </c>
      <c r="C18" s="57">
        <v>0</v>
      </c>
      <c r="D18" s="58">
        <v>0</v>
      </c>
      <c r="E18" s="58">
        <v>0</v>
      </c>
      <c r="F18" s="44">
        <f t="shared" si="2"/>
        <v>0</v>
      </c>
      <c r="G18" s="57"/>
      <c r="H18" s="46"/>
      <c r="I18" s="46"/>
      <c r="J18" s="58"/>
      <c r="K18" s="58"/>
      <c r="L18" s="58"/>
      <c r="M18" s="58"/>
      <c r="N18" s="58"/>
      <c r="O18" s="59"/>
      <c r="P18" s="57"/>
      <c r="Q18" s="58"/>
      <c r="R18" s="59"/>
      <c r="S18" s="57"/>
      <c r="T18" s="59"/>
      <c r="U18" s="48">
        <f t="shared" si="5"/>
        <v>0</v>
      </c>
      <c r="V18" s="49">
        <f t="shared" si="3"/>
        <v>0</v>
      </c>
      <c r="W18" s="49">
        <f t="shared" si="4"/>
        <v>0</v>
      </c>
      <c r="X18" s="49">
        <f t="shared" si="6"/>
        <v>0</v>
      </c>
      <c r="AA18" s="2"/>
      <c r="AB18" s="2"/>
      <c r="AC18" s="2"/>
      <c r="AD18" s="2"/>
      <c r="AE18" s="2"/>
      <c r="AF18" s="2"/>
      <c r="AG18" s="2"/>
      <c r="AH18" s="2"/>
      <c r="AI18" s="2"/>
      <c r="AJ18" s="2"/>
      <c r="AK18" s="2"/>
    </row>
    <row r="19" spans="1:52">
      <c r="A19" s="40">
        <v>6</v>
      </c>
      <c r="B19" s="56" t="s">
        <v>42</v>
      </c>
      <c r="C19" s="57">
        <v>646747580</v>
      </c>
      <c r="D19" s="60">
        <v>16359080</v>
      </c>
      <c r="E19" s="60">
        <v>7345000</v>
      </c>
      <c r="F19" s="44">
        <f t="shared" si="2"/>
        <v>623043500</v>
      </c>
      <c r="G19" s="57">
        <v>0</v>
      </c>
      <c r="H19" s="46"/>
      <c r="I19" s="46"/>
      <c r="J19" s="58"/>
      <c r="K19" s="58"/>
      <c r="L19" s="58"/>
      <c r="M19" s="58">
        <v>1500000</v>
      </c>
      <c r="N19" s="58">
        <f>37266000-M19</f>
        <v>35766000</v>
      </c>
      <c r="O19" s="59"/>
      <c r="P19" s="57"/>
      <c r="Q19" s="58"/>
      <c r="R19" s="59"/>
      <c r="S19" s="57"/>
      <c r="T19" s="59">
        <v>725000</v>
      </c>
      <c r="U19" s="48">
        <f t="shared" si="5"/>
        <v>684013580</v>
      </c>
      <c r="V19" s="49">
        <f t="shared" si="3"/>
        <v>17084080</v>
      </c>
      <c r="W19" s="49">
        <f t="shared" si="4"/>
        <v>7345000</v>
      </c>
      <c r="X19" s="49">
        <f>U19-V19-W19</f>
        <v>659584500</v>
      </c>
      <c r="Y19" s="4">
        <v>17084080</v>
      </c>
      <c r="Z19" s="760"/>
      <c r="AA19" s="2"/>
      <c r="AB19" s="2"/>
      <c r="AC19" s="2"/>
      <c r="AD19" s="2"/>
      <c r="AE19" s="2"/>
      <c r="AF19" s="2"/>
      <c r="AG19" s="2"/>
      <c r="AH19" s="2"/>
      <c r="AI19" s="2"/>
      <c r="AJ19" s="2"/>
      <c r="AK19" s="2"/>
    </row>
    <row r="20" spans="1:52">
      <c r="A20" s="40">
        <v>7</v>
      </c>
      <c r="B20" s="56" t="s">
        <v>43</v>
      </c>
      <c r="C20" s="57">
        <v>61621000</v>
      </c>
      <c r="D20" s="60">
        <v>2505000</v>
      </c>
      <c r="E20" s="60">
        <v>0</v>
      </c>
      <c r="F20" s="44">
        <f t="shared" si="2"/>
        <v>59116000</v>
      </c>
      <c r="G20" s="57">
        <v>0</v>
      </c>
      <c r="H20" s="46"/>
      <c r="I20" s="46"/>
      <c r="J20" s="58"/>
      <c r="K20" s="58"/>
      <c r="L20" s="58"/>
      <c r="M20" s="58"/>
      <c r="N20" s="58"/>
      <c r="O20" s="59">
        <v>6800000</v>
      </c>
      <c r="P20" s="57"/>
      <c r="Q20" s="58"/>
      <c r="R20" s="59"/>
      <c r="S20" s="57"/>
      <c r="T20" s="59"/>
      <c r="U20" s="48">
        <f t="shared" si="5"/>
        <v>68421000</v>
      </c>
      <c r="V20" s="49">
        <f t="shared" si="3"/>
        <v>2505000</v>
      </c>
      <c r="W20" s="49">
        <f t="shared" si="4"/>
        <v>0</v>
      </c>
      <c r="X20" s="49">
        <f>U20-V20-W20</f>
        <v>65916000</v>
      </c>
      <c r="Y20" s="760">
        <f>Y19-V19</f>
        <v>0</v>
      </c>
      <c r="AA20" s="2"/>
      <c r="AB20" s="2"/>
      <c r="AC20" s="2"/>
      <c r="AD20" s="2"/>
      <c r="AE20" s="2"/>
      <c r="AF20" s="2"/>
      <c r="AG20" s="2"/>
      <c r="AH20" s="2"/>
      <c r="AI20" s="2"/>
      <c r="AJ20" s="2"/>
      <c r="AK20" s="2"/>
    </row>
    <row r="21" spans="1:52">
      <c r="A21" s="40">
        <v>8</v>
      </c>
      <c r="B21" s="56" t="s">
        <v>44</v>
      </c>
      <c r="C21" s="57">
        <v>191732615</v>
      </c>
      <c r="D21" s="60">
        <v>10275000</v>
      </c>
      <c r="E21" s="60">
        <v>250000</v>
      </c>
      <c r="F21" s="44">
        <f t="shared" si="2"/>
        <v>181207615</v>
      </c>
      <c r="G21" s="57"/>
      <c r="H21" s="46"/>
      <c r="I21" s="46"/>
      <c r="J21" s="58"/>
      <c r="K21" s="58"/>
      <c r="L21" s="58"/>
      <c r="M21" s="58"/>
      <c r="N21" s="58">
        <v>10454100</v>
      </c>
      <c r="O21" s="59"/>
      <c r="P21" s="57"/>
      <c r="Q21" s="58"/>
      <c r="R21" s="59"/>
      <c r="S21" s="57"/>
      <c r="T21" s="59"/>
      <c r="U21" s="48">
        <f t="shared" si="5"/>
        <v>202186715</v>
      </c>
      <c r="V21" s="49">
        <f t="shared" si="3"/>
        <v>10275000</v>
      </c>
      <c r="W21" s="49">
        <f t="shared" si="4"/>
        <v>250000</v>
      </c>
      <c r="X21" s="49">
        <f>U21-V21-W21</f>
        <v>191661715</v>
      </c>
      <c r="AA21" s="2"/>
      <c r="AB21" s="2"/>
      <c r="AC21" s="2"/>
      <c r="AD21" s="2"/>
      <c r="AE21" s="2"/>
      <c r="AF21" s="2"/>
      <c r="AG21" s="2"/>
      <c r="AH21" s="2"/>
      <c r="AI21" s="2"/>
      <c r="AJ21" s="2"/>
      <c r="AK21" s="2"/>
    </row>
    <row r="22" spans="1:52">
      <c r="A22" s="40">
        <v>9</v>
      </c>
      <c r="B22" s="56" t="s">
        <v>45</v>
      </c>
      <c r="C22" s="57">
        <v>151870000.5</v>
      </c>
      <c r="D22" s="58">
        <v>0</v>
      </c>
      <c r="E22" s="58">
        <v>0</v>
      </c>
      <c r="F22" s="44">
        <f t="shared" si="2"/>
        <v>151870000.5</v>
      </c>
      <c r="G22" s="57"/>
      <c r="H22" s="46"/>
      <c r="I22" s="46"/>
      <c r="J22" s="58"/>
      <c r="K22" s="58"/>
      <c r="L22" s="58"/>
      <c r="M22" s="58"/>
      <c r="N22" s="58"/>
      <c r="O22" s="59"/>
      <c r="P22" s="57"/>
      <c r="Q22" s="58"/>
      <c r="R22" s="59"/>
      <c r="S22" s="57"/>
      <c r="T22" s="59"/>
      <c r="U22" s="48">
        <f t="shared" si="5"/>
        <v>151870000.5</v>
      </c>
      <c r="V22" s="49">
        <f t="shared" si="3"/>
        <v>0</v>
      </c>
      <c r="W22" s="49">
        <f t="shared" si="4"/>
        <v>0</v>
      </c>
      <c r="X22" s="49">
        <f>U22-V22-W22</f>
        <v>151870000.5</v>
      </c>
      <c r="AA22" s="2"/>
      <c r="AB22" s="2"/>
      <c r="AC22" s="2"/>
      <c r="AD22" s="2"/>
      <c r="AE22" s="2"/>
      <c r="AF22" s="2"/>
      <c r="AG22" s="2"/>
      <c r="AH22" s="2"/>
      <c r="AI22" s="2"/>
      <c r="AJ22" s="2"/>
      <c r="AK22" s="2"/>
    </row>
    <row r="23" spans="1:52">
      <c r="A23" s="40">
        <v>10</v>
      </c>
      <c r="B23" s="56" t="s">
        <v>46</v>
      </c>
      <c r="C23" s="57">
        <v>0</v>
      </c>
      <c r="D23" s="58">
        <v>0</v>
      </c>
      <c r="E23" s="58">
        <v>0</v>
      </c>
      <c r="F23" s="44">
        <f t="shared" si="2"/>
        <v>0</v>
      </c>
      <c r="G23" s="57"/>
      <c r="H23" s="46"/>
      <c r="I23" s="46"/>
      <c r="J23" s="58"/>
      <c r="K23" s="58"/>
      <c r="L23" s="58"/>
      <c r="M23" s="58"/>
      <c r="N23" s="58"/>
      <c r="O23" s="59"/>
      <c r="P23" s="57"/>
      <c r="Q23" s="58"/>
      <c r="R23" s="59"/>
      <c r="S23" s="57"/>
      <c r="T23" s="59"/>
      <c r="U23" s="48">
        <f t="shared" si="5"/>
        <v>0</v>
      </c>
      <c r="V23" s="49">
        <f t="shared" si="3"/>
        <v>0</v>
      </c>
      <c r="W23" s="49">
        <f t="shared" si="4"/>
        <v>0</v>
      </c>
      <c r="X23" s="49">
        <f t="shared" si="6"/>
        <v>0</v>
      </c>
      <c r="AA23" s="2"/>
      <c r="AB23" s="2"/>
      <c r="AC23" s="2"/>
      <c r="AD23" s="2"/>
      <c r="AE23" s="2"/>
      <c r="AF23" s="2"/>
      <c r="AG23" s="2"/>
      <c r="AH23" s="2"/>
      <c r="AI23" s="2"/>
      <c r="AJ23" s="2"/>
      <c r="AK23" s="2"/>
    </row>
    <row r="24" spans="1:52">
      <c r="A24" s="40"/>
      <c r="B24" s="41"/>
      <c r="C24" s="57"/>
      <c r="D24" s="58"/>
      <c r="E24" s="58"/>
      <c r="F24" s="44"/>
      <c r="G24" s="57"/>
      <c r="H24" s="46"/>
      <c r="I24" s="46"/>
      <c r="J24" s="58"/>
      <c r="K24" s="58"/>
      <c r="L24" s="58"/>
      <c r="M24" s="58"/>
      <c r="N24" s="58"/>
      <c r="O24" s="59"/>
      <c r="P24" s="57"/>
      <c r="Q24" s="58"/>
      <c r="R24" s="59"/>
      <c r="S24" s="57"/>
      <c r="T24" s="59"/>
      <c r="U24" s="48"/>
      <c r="V24" s="49"/>
      <c r="W24" s="49"/>
      <c r="X24" s="49"/>
      <c r="AA24" s="2"/>
      <c r="AB24" s="2"/>
      <c r="AC24" s="2"/>
      <c r="AD24" s="2"/>
      <c r="AE24" s="2"/>
      <c r="AF24" s="2"/>
      <c r="AG24" s="2"/>
      <c r="AH24" s="2"/>
      <c r="AI24" s="2"/>
      <c r="AJ24" s="2"/>
      <c r="AK24" s="2"/>
    </row>
    <row r="25" spans="1:52" s="63" customFormat="1">
      <c r="A25" s="50" t="s">
        <v>47</v>
      </c>
      <c r="B25" s="61" t="s">
        <v>48</v>
      </c>
      <c r="C25" s="52">
        <f>SUM(C26:C27)</f>
        <v>1696976000</v>
      </c>
      <c r="D25" s="53">
        <f>SUM(D26:D27)</f>
        <v>0</v>
      </c>
      <c r="E25" s="53">
        <f>SUM(E26:E27)</f>
        <v>0</v>
      </c>
      <c r="F25" s="62">
        <f>SUM(F26:F27)</f>
        <v>1696976000</v>
      </c>
      <c r="G25" s="54">
        <f t="shared" ref="G25:X25" si="7">SUM(G26:G27)</f>
        <v>0</v>
      </c>
      <c r="H25" s="53">
        <f t="shared" si="7"/>
        <v>0</v>
      </c>
      <c r="I25" s="53">
        <f t="shared" si="7"/>
        <v>0</v>
      </c>
      <c r="J25" s="53">
        <f t="shared" si="7"/>
        <v>0</v>
      </c>
      <c r="K25" s="53">
        <f t="shared" si="7"/>
        <v>0</v>
      </c>
      <c r="L25" s="53">
        <f t="shared" si="7"/>
        <v>0</v>
      </c>
      <c r="M25" s="53">
        <f t="shared" si="7"/>
        <v>0</v>
      </c>
      <c r="N25" s="53">
        <f t="shared" si="7"/>
        <v>0</v>
      </c>
      <c r="O25" s="55">
        <f t="shared" si="7"/>
        <v>0</v>
      </c>
      <c r="P25" s="54">
        <f t="shared" si="7"/>
        <v>0</v>
      </c>
      <c r="Q25" s="53">
        <f t="shared" si="7"/>
        <v>0</v>
      </c>
      <c r="R25" s="55">
        <f t="shared" si="7"/>
        <v>0</v>
      </c>
      <c r="S25" s="54">
        <f t="shared" si="7"/>
        <v>0</v>
      </c>
      <c r="T25" s="55">
        <f t="shared" si="7"/>
        <v>0</v>
      </c>
      <c r="U25" s="39">
        <f t="shared" si="7"/>
        <v>1696976000</v>
      </c>
      <c r="V25" s="35">
        <f t="shared" si="7"/>
        <v>0</v>
      </c>
      <c r="W25" s="35">
        <f t="shared" si="7"/>
        <v>0</v>
      </c>
      <c r="X25" s="35">
        <f t="shared" si="7"/>
        <v>1696976000</v>
      </c>
      <c r="Y25" s="4"/>
      <c r="Z25" s="4"/>
      <c r="AA25" s="2"/>
      <c r="AB25" s="2"/>
      <c r="AC25" s="2"/>
      <c r="AD25" s="2"/>
      <c r="AE25" s="2"/>
      <c r="AF25" s="2"/>
      <c r="AG25" s="2"/>
      <c r="AH25" s="2"/>
      <c r="AI25" s="2"/>
      <c r="AJ25" s="2"/>
      <c r="AK25" s="2"/>
      <c r="AL25" s="4"/>
      <c r="AM25" s="4"/>
      <c r="AN25" s="4"/>
      <c r="AO25" s="4"/>
      <c r="AP25" s="4"/>
      <c r="AQ25" s="4"/>
      <c r="AR25" s="4"/>
      <c r="AS25" s="4"/>
      <c r="AT25" s="4"/>
      <c r="AU25" s="4"/>
      <c r="AV25" s="4"/>
      <c r="AW25" s="4"/>
      <c r="AX25" s="4"/>
      <c r="AY25" s="4"/>
      <c r="AZ25" s="4"/>
    </row>
    <row r="26" spans="1:52">
      <c r="A26" s="40">
        <v>11</v>
      </c>
      <c r="B26" s="41" t="s">
        <v>49</v>
      </c>
      <c r="C26" s="57">
        <v>1696976000</v>
      </c>
      <c r="D26" s="58">
        <v>0</v>
      </c>
      <c r="E26" s="58">
        <v>0</v>
      </c>
      <c r="F26" s="44">
        <f>C26-D26-E26</f>
        <v>1696976000</v>
      </c>
      <c r="G26" s="57"/>
      <c r="H26" s="46"/>
      <c r="I26" s="46"/>
      <c r="J26" s="58"/>
      <c r="K26" s="58"/>
      <c r="L26" s="58"/>
      <c r="M26" s="58"/>
      <c r="N26" s="58"/>
      <c r="O26" s="59"/>
      <c r="P26" s="57"/>
      <c r="Q26" s="58"/>
      <c r="R26" s="59"/>
      <c r="S26" s="57"/>
      <c r="T26" s="59"/>
      <c r="U26" s="48">
        <f>C26+G26+H26+I26+J26+K26+L26+M26+N26+O26-P26-Q26-R26</f>
        <v>1696976000</v>
      </c>
      <c r="V26" s="49">
        <f>D26+T26</f>
        <v>0</v>
      </c>
      <c r="W26" s="49">
        <f>E26+S26</f>
        <v>0</v>
      </c>
      <c r="X26" s="49">
        <f>U26-V26-W26</f>
        <v>1696976000</v>
      </c>
      <c r="AA26" s="2"/>
      <c r="AB26" s="2"/>
      <c r="AC26" s="2"/>
      <c r="AD26" s="2"/>
      <c r="AE26" s="2"/>
      <c r="AF26" s="2"/>
      <c r="AG26" s="2"/>
      <c r="AH26" s="2"/>
      <c r="AI26" s="2"/>
      <c r="AJ26" s="2"/>
      <c r="AK26" s="2"/>
    </row>
    <row r="27" spans="1:52">
      <c r="A27" s="40">
        <v>12</v>
      </c>
      <c r="B27" s="41" t="s">
        <v>50</v>
      </c>
      <c r="C27" s="57">
        <v>0</v>
      </c>
      <c r="D27" s="58">
        <v>0</v>
      </c>
      <c r="E27" s="58">
        <v>0</v>
      </c>
      <c r="F27" s="44">
        <f>C27-D27-E27</f>
        <v>0</v>
      </c>
      <c r="G27" s="57"/>
      <c r="H27" s="46"/>
      <c r="I27" s="46"/>
      <c r="J27" s="58"/>
      <c r="K27" s="58"/>
      <c r="L27" s="58"/>
      <c r="M27" s="58"/>
      <c r="N27" s="58"/>
      <c r="O27" s="59"/>
      <c r="P27" s="57"/>
      <c r="Q27" s="58"/>
      <c r="R27" s="59"/>
      <c r="S27" s="57"/>
      <c r="T27" s="59"/>
      <c r="U27" s="48">
        <f>C27+G27+H27+I27+J27+K27+L27+M27+N27+O27-P27-Q27-R27</f>
        <v>0</v>
      </c>
      <c r="V27" s="49">
        <f>D27+T27</f>
        <v>0</v>
      </c>
      <c r="W27" s="49">
        <f>E27+S27</f>
        <v>0</v>
      </c>
      <c r="X27" s="49">
        <f>U27-V27-W27</f>
        <v>0</v>
      </c>
      <c r="AA27" s="2"/>
      <c r="AB27" s="2"/>
      <c r="AC27" s="2"/>
      <c r="AD27" s="2"/>
      <c r="AE27" s="2"/>
      <c r="AF27" s="2"/>
      <c r="AG27" s="2"/>
      <c r="AH27" s="2"/>
      <c r="AI27" s="2"/>
      <c r="AJ27" s="2"/>
      <c r="AK27" s="2"/>
    </row>
    <row r="28" spans="1:52">
      <c r="A28" s="40"/>
      <c r="B28" s="41"/>
      <c r="C28" s="57"/>
      <c r="D28" s="58"/>
      <c r="E28" s="58"/>
      <c r="F28" s="44"/>
      <c r="G28" s="57"/>
      <c r="H28" s="46"/>
      <c r="I28" s="46"/>
      <c r="J28" s="58"/>
      <c r="K28" s="58"/>
      <c r="L28" s="58"/>
      <c r="M28" s="58"/>
      <c r="N28" s="58"/>
      <c r="O28" s="59"/>
      <c r="P28" s="57"/>
      <c r="Q28" s="58"/>
      <c r="R28" s="59"/>
      <c r="S28" s="57"/>
      <c r="T28" s="59"/>
      <c r="U28" s="48"/>
      <c r="V28" s="49"/>
      <c r="W28" s="49"/>
      <c r="X28" s="49"/>
      <c r="AA28" s="64"/>
      <c r="AB28" s="64"/>
      <c r="AC28" s="64"/>
      <c r="AD28" s="64"/>
      <c r="AE28" s="64"/>
      <c r="AF28" s="64"/>
      <c r="AG28" s="64"/>
      <c r="AH28" s="64"/>
      <c r="AI28" s="64"/>
      <c r="AJ28" s="64"/>
      <c r="AK28" s="64"/>
      <c r="AL28" s="64"/>
      <c r="AM28" s="64"/>
      <c r="AN28" s="64"/>
      <c r="AO28" s="64"/>
      <c r="AP28" s="64"/>
    </row>
    <row r="29" spans="1:52" s="63" customFormat="1">
      <c r="A29" s="50" t="s">
        <v>51</v>
      </c>
      <c r="B29" s="61" t="s">
        <v>52</v>
      </c>
      <c r="C29" s="52">
        <f>SUM(C30:C33)</f>
        <v>6000000</v>
      </c>
      <c r="D29" s="53">
        <f t="shared" ref="D29:X29" si="8">SUM(D30:D33)</f>
        <v>0</v>
      </c>
      <c r="E29" s="53">
        <f t="shared" si="8"/>
        <v>0</v>
      </c>
      <c r="F29" s="62">
        <f t="shared" si="8"/>
        <v>6000000</v>
      </c>
      <c r="G29" s="54">
        <f t="shared" si="8"/>
        <v>0</v>
      </c>
      <c r="H29" s="53">
        <f t="shared" si="8"/>
        <v>0</v>
      </c>
      <c r="I29" s="53">
        <f t="shared" si="8"/>
        <v>0</v>
      </c>
      <c r="J29" s="53">
        <f t="shared" si="8"/>
        <v>0</v>
      </c>
      <c r="K29" s="53">
        <f t="shared" si="8"/>
        <v>0</v>
      </c>
      <c r="L29" s="53">
        <f t="shared" si="8"/>
        <v>0</v>
      </c>
      <c r="M29" s="53">
        <f t="shared" si="8"/>
        <v>0</v>
      </c>
      <c r="N29" s="53">
        <f t="shared" si="8"/>
        <v>0</v>
      </c>
      <c r="O29" s="55">
        <f t="shared" si="8"/>
        <v>0</v>
      </c>
      <c r="P29" s="54">
        <f t="shared" si="8"/>
        <v>0</v>
      </c>
      <c r="Q29" s="53">
        <f t="shared" si="8"/>
        <v>0</v>
      </c>
      <c r="R29" s="55">
        <f t="shared" si="8"/>
        <v>0</v>
      </c>
      <c r="S29" s="54">
        <f t="shared" si="8"/>
        <v>0</v>
      </c>
      <c r="T29" s="55">
        <f t="shared" si="8"/>
        <v>0</v>
      </c>
      <c r="U29" s="39">
        <f t="shared" si="8"/>
        <v>6000000</v>
      </c>
      <c r="V29" s="35">
        <f t="shared" si="8"/>
        <v>0</v>
      </c>
      <c r="W29" s="35">
        <f t="shared" si="8"/>
        <v>0</v>
      </c>
      <c r="X29" s="35">
        <f t="shared" si="8"/>
        <v>6000000</v>
      </c>
      <c r="Y29" s="4"/>
      <c r="Z29" s="4"/>
      <c r="AA29" s="65"/>
      <c r="AB29" s="65"/>
      <c r="AC29" s="65"/>
      <c r="AD29" s="65"/>
      <c r="AE29" s="65"/>
      <c r="AF29" s="65"/>
      <c r="AG29" s="65"/>
      <c r="AH29" s="65"/>
      <c r="AI29" s="65"/>
      <c r="AJ29" s="65"/>
      <c r="AK29" s="65"/>
      <c r="AL29" s="65"/>
      <c r="AM29" s="65"/>
      <c r="AN29" s="65"/>
      <c r="AO29" s="65"/>
      <c r="AP29" s="65"/>
      <c r="AQ29" s="4"/>
      <c r="AR29" s="4"/>
      <c r="AS29" s="4"/>
      <c r="AT29" s="4"/>
      <c r="AU29" s="4"/>
      <c r="AV29" s="4"/>
      <c r="AW29" s="4"/>
      <c r="AX29" s="4"/>
      <c r="AY29" s="4"/>
      <c r="AZ29" s="4"/>
    </row>
    <row r="30" spans="1:52">
      <c r="A30" s="40">
        <v>13</v>
      </c>
      <c r="B30" s="41" t="s">
        <v>53</v>
      </c>
      <c r="C30" s="57">
        <v>0</v>
      </c>
      <c r="D30" s="58">
        <v>0</v>
      </c>
      <c r="E30" s="58">
        <v>0</v>
      </c>
      <c r="F30" s="44">
        <f>C30-D30-E30</f>
        <v>0</v>
      </c>
      <c r="G30" s="57"/>
      <c r="H30" s="46"/>
      <c r="I30" s="46"/>
      <c r="J30" s="58"/>
      <c r="K30" s="58"/>
      <c r="L30" s="58"/>
      <c r="M30" s="58"/>
      <c r="N30" s="58"/>
      <c r="O30" s="59"/>
      <c r="P30" s="57"/>
      <c r="Q30" s="58"/>
      <c r="R30" s="59"/>
      <c r="S30" s="57"/>
      <c r="T30" s="59"/>
      <c r="U30" s="48">
        <f>C30+G30+H30+I30+J30+K30+L30+M30+N30+O30-P30-Q30-R30</f>
        <v>0</v>
      </c>
      <c r="V30" s="49">
        <f>D30+T30</f>
        <v>0</v>
      </c>
      <c r="W30" s="49">
        <f>E30+S30</f>
        <v>0</v>
      </c>
      <c r="X30" s="49">
        <f>U30-V30-W30</f>
        <v>0</v>
      </c>
      <c r="AA30" s="65"/>
      <c r="AB30" s="65"/>
      <c r="AC30" s="65"/>
      <c r="AD30" s="65"/>
      <c r="AE30" s="65"/>
      <c r="AF30" s="65"/>
      <c r="AG30" s="65"/>
      <c r="AH30" s="65"/>
      <c r="AI30" s="65"/>
      <c r="AJ30" s="65"/>
      <c r="AK30" s="65"/>
      <c r="AL30" s="65"/>
      <c r="AM30" s="65"/>
      <c r="AN30" s="65"/>
      <c r="AO30" s="65"/>
      <c r="AP30" s="65"/>
    </row>
    <row r="31" spans="1:52">
      <c r="A31" s="40">
        <v>14</v>
      </c>
      <c r="B31" s="41" t="s">
        <v>54</v>
      </c>
      <c r="C31" s="57">
        <v>0</v>
      </c>
      <c r="D31" s="58">
        <v>0</v>
      </c>
      <c r="E31" s="58">
        <v>0</v>
      </c>
      <c r="F31" s="44">
        <f>C31-D31-E31</f>
        <v>0</v>
      </c>
      <c r="G31" s="57"/>
      <c r="H31" s="46"/>
      <c r="I31" s="46"/>
      <c r="J31" s="58"/>
      <c r="K31" s="58"/>
      <c r="L31" s="58"/>
      <c r="M31" s="58"/>
      <c r="N31" s="58"/>
      <c r="O31" s="59"/>
      <c r="P31" s="57"/>
      <c r="Q31" s="58"/>
      <c r="R31" s="59"/>
      <c r="S31" s="57"/>
      <c r="T31" s="59"/>
      <c r="U31" s="48">
        <f>C31+G31+H31+I31+J31+K31+L31+M31+N31+O31-P31-Q31-R31</f>
        <v>0</v>
      </c>
      <c r="V31" s="49">
        <f>D31+T31</f>
        <v>0</v>
      </c>
      <c r="W31" s="49">
        <f>E31+S31</f>
        <v>0</v>
      </c>
      <c r="X31" s="49">
        <f>U31-V31-W31</f>
        <v>0</v>
      </c>
      <c r="AA31" s="66"/>
      <c r="AB31" s="66"/>
      <c r="AC31" s="66"/>
      <c r="AD31" s="66"/>
      <c r="AE31" s="66"/>
      <c r="AF31" s="66"/>
      <c r="AG31" s="66"/>
      <c r="AH31" s="66"/>
      <c r="AI31" s="66"/>
      <c r="AJ31" s="66"/>
      <c r="AK31" s="66"/>
      <c r="AL31" s="66"/>
      <c r="AM31" s="66"/>
      <c r="AN31" s="66"/>
      <c r="AO31" s="66"/>
      <c r="AP31" s="66"/>
    </row>
    <row r="32" spans="1:52">
      <c r="A32" s="40">
        <v>15</v>
      </c>
      <c r="B32" s="41" t="s">
        <v>55</v>
      </c>
      <c r="C32" s="57">
        <v>3000000</v>
      </c>
      <c r="D32" s="58">
        <v>0</v>
      </c>
      <c r="E32" s="58">
        <v>0</v>
      </c>
      <c r="F32" s="44">
        <f>C32-D32-E32</f>
        <v>3000000</v>
      </c>
      <c r="G32" s="57"/>
      <c r="H32" s="46"/>
      <c r="I32" s="46"/>
      <c r="J32" s="58"/>
      <c r="K32" s="58"/>
      <c r="L32" s="58"/>
      <c r="M32" s="58"/>
      <c r="N32" s="58"/>
      <c r="O32" s="59"/>
      <c r="P32" s="57"/>
      <c r="Q32" s="58"/>
      <c r="R32" s="59"/>
      <c r="S32" s="57"/>
      <c r="T32" s="59"/>
      <c r="U32" s="48">
        <f>C32+G32+H32+I32+J32+K32+L32+M32+N32+O32-P32-Q32-R32</f>
        <v>3000000</v>
      </c>
      <c r="V32" s="49">
        <f>D32+T32</f>
        <v>0</v>
      </c>
      <c r="W32" s="49">
        <f>E32+S32</f>
        <v>0</v>
      </c>
      <c r="X32" s="49">
        <f>U32-V32-W32</f>
        <v>3000000</v>
      </c>
      <c r="AA32" s="66"/>
      <c r="AB32" s="66"/>
      <c r="AC32" s="66"/>
      <c r="AD32" s="66"/>
      <c r="AE32" s="66"/>
      <c r="AF32" s="66"/>
      <c r="AG32" s="66"/>
      <c r="AH32" s="66"/>
      <c r="AI32" s="66"/>
      <c r="AJ32" s="66"/>
      <c r="AK32" s="66"/>
      <c r="AL32" s="66"/>
      <c r="AM32" s="66"/>
      <c r="AN32" s="66"/>
      <c r="AO32" s="66"/>
      <c r="AP32" s="66"/>
    </row>
    <row r="33" spans="1:52">
      <c r="A33" s="40">
        <v>16</v>
      </c>
      <c r="B33" s="41" t="s">
        <v>56</v>
      </c>
      <c r="C33" s="57">
        <v>3000000</v>
      </c>
      <c r="D33" s="58">
        <v>0</v>
      </c>
      <c r="E33" s="58">
        <v>0</v>
      </c>
      <c r="F33" s="44">
        <f>C33-D33-E33</f>
        <v>3000000</v>
      </c>
      <c r="G33" s="57"/>
      <c r="H33" s="46"/>
      <c r="I33" s="46"/>
      <c r="J33" s="58"/>
      <c r="K33" s="58"/>
      <c r="L33" s="58"/>
      <c r="M33" s="58"/>
      <c r="N33" s="58"/>
      <c r="O33" s="59"/>
      <c r="P33" s="57"/>
      <c r="Q33" s="58"/>
      <c r="R33" s="59"/>
      <c r="S33" s="57"/>
      <c r="T33" s="59"/>
      <c r="U33" s="48">
        <f>C33+G33+H33+I33+J33+K33+L33+M33+N33+O33-P33-Q33-R33</f>
        <v>3000000</v>
      </c>
      <c r="V33" s="49">
        <f>D33+T33</f>
        <v>0</v>
      </c>
      <c r="W33" s="49">
        <f>E33+S33</f>
        <v>0</v>
      </c>
      <c r="X33" s="49">
        <f>U33-V33-W33</f>
        <v>3000000</v>
      </c>
      <c r="AA33" s="851"/>
      <c r="AB33" s="851"/>
      <c r="AC33" s="851"/>
      <c r="AD33" s="851"/>
      <c r="AE33" s="851"/>
      <c r="AF33" s="851"/>
      <c r="AG33" s="851"/>
      <c r="AH33" s="851"/>
      <c r="AI33" s="851"/>
      <c r="AJ33" s="851"/>
      <c r="AK33" s="851"/>
      <c r="AL33" s="851"/>
      <c r="AM33" s="851"/>
      <c r="AN33" s="851"/>
      <c r="AO33" s="851"/>
      <c r="AP33" s="851"/>
    </row>
    <row r="34" spans="1:52">
      <c r="A34" s="40"/>
      <c r="B34" s="41"/>
      <c r="C34" s="57"/>
      <c r="D34" s="58"/>
      <c r="E34" s="58"/>
      <c r="F34" s="44"/>
      <c r="G34" s="57"/>
      <c r="H34" s="46"/>
      <c r="I34" s="46"/>
      <c r="J34" s="58"/>
      <c r="K34" s="58"/>
      <c r="L34" s="58"/>
      <c r="M34" s="58"/>
      <c r="N34" s="58"/>
      <c r="O34" s="59"/>
      <c r="P34" s="57"/>
      <c r="Q34" s="58"/>
      <c r="R34" s="59"/>
      <c r="S34" s="57"/>
      <c r="T34" s="59"/>
      <c r="U34" s="48"/>
      <c r="V34" s="49"/>
      <c r="W34" s="49"/>
      <c r="X34" s="49"/>
      <c r="AA34" s="66"/>
      <c r="AB34" s="66"/>
      <c r="AC34" s="66"/>
      <c r="AD34" s="66"/>
      <c r="AE34" s="66"/>
      <c r="AF34" s="66"/>
      <c r="AG34" s="66"/>
      <c r="AH34" s="66"/>
      <c r="AI34" s="66"/>
      <c r="AJ34" s="66"/>
      <c r="AK34" s="66"/>
      <c r="AL34" s="66"/>
      <c r="AM34" s="66"/>
      <c r="AN34" s="66"/>
      <c r="AO34" s="66"/>
      <c r="AP34" s="66"/>
    </row>
    <row r="35" spans="1:52" s="63" customFormat="1">
      <c r="A35" s="50" t="s">
        <v>57</v>
      </c>
      <c r="B35" s="61" t="s">
        <v>58</v>
      </c>
      <c r="C35" s="52">
        <f>SUM(C36:C38)</f>
        <v>0</v>
      </c>
      <c r="D35" s="53">
        <f t="shared" ref="D35:X35" si="9">SUM(D36:D38)</f>
        <v>0</v>
      </c>
      <c r="E35" s="53">
        <f t="shared" si="9"/>
        <v>0</v>
      </c>
      <c r="F35" s="62">
        <f t="shared" si="9"/>
        <v>0</v>
      </c>
      <c r="G35" s="54">
        <f t="shared" si="9"/>
        <v>0</v>
      </c>
      <c r="H35" s="53">
        <f t="shared" si="9"/>
        <v>0</v>
      </c>
      <c r="I35" s="53">
        <f t="shared" si="9"/>
        <v>0</v>
      </c>
      <c r="J35" s="53">
        <f t="shared" si="9"/>
        <v>0</v>
      </c>
      <c r="K35" s="53">
        <f t="shared" si="9"/>
        <v>0</v>
      </c>
      <c r="L35" s="53">
        <f t="shared" si="9"/>
        <v>0</v>
      </c>
      <c r="M35" s="53">
        <f t="shared" si="9"/>
        <v>0</v>
      </c>
      <c r="N35" s="53">
        <f t="shared" si="9"/>
        <v>0</v>
      </c>
      <c r="O35" s="55">
        <f t="shared" si="9"/>
        <v>0</v>
      </c>
      <c r="P35" s="54">
        <f t="shared" si="9"/>
        <v>0</v>
      </c>
      <c r="Q35" s="53">
        <f t="shared" si="9"/>
        <v>0</v>
      </c>
      <c r="R35" s="55">
        <f t="shared" si="9"/>
        <v>0</v>
      </c>
      <c r="S35" s="54">
        <f t="shared" si="9"/>
        <v>0</v>
      </c>
      <c r="T35" s="55">
        <f t="shared" si="9"/>
        <v>0</v>
      </c>
      <c r="U35" s="39">
        <f t="shared" si="9"/>
        <v>0</v>
      </c>
      <c r="V35" s="35">
        <f t="shared" si="9"/>
        <v>0</v>
      </c>
      <c r="W35" s="35">
        <f t="shared" si="9"/>
        <v>0</v>
      </c>
      <c r="X35" s="35">
        <f t="shared" si="9"/>
        <v>0</v>
      </c>
      <c r="Y35" s="4"/>
      <c r="Z35" s="4"/>
      <c r="AA35" s="66"/>
      <c r="AB35" s="66"/>
      <c r="AC35" s="66"/>
      <c r="AD35" s="66"/>
      <c r="AE35" s="66"/>
      <c r="AF35" s="66"/>
      <c r="AG35" s="66"/>
      <c r="AH35" s="66"/>
      <c r="AI35" s="66"/>
      <c r="AJ35" s="66"/>
      <c r="AK35" s="66"/>
      <c r="AL35" s="66"/>
      <c r="AM35" s="66"/>
      <c r="AN35" s="66"/>
      <c r="AO35" s="66"/>
      <c r="AP35" s="66"/>
      <c r="AQ35" s="4"/>
      <c r="AR35" s="4"/>
      <c r="AS35" s="4"/>
      <c r="AT35" s="4"/>
      <c r="AU35" s="4"/>
      <c r="AV35" s="4"/>
      <c r="AW35" s="4"/>
      <c r="AX35" s="4"/>
      <c r="AY35" s="4"/>
      <c r="AZ35" s="4"/>
    </row>
    <row r="36" spans="1:52">
      <c r="A36" s="40">
        <v>17</v>
      </c>
      <c r="B36" s="56" t="s">
        <v>59</v>
      </c>
      <c r="C36" s="57">
        <v>0</v>
      </c>
      <c r="D36" s="57">
        <v>0</v>
      </c>
      <c r="E36" s="57">
        <v>0</v>
      </c>
      <c r="F36" s="44">
        <f>C36-D36-E36</f>
        <v>0</v>
      </c>
      <c r="G36" s="57"/>
      <c r="H36" s="46"/>
      <c r="I36" s="46"/>
      <c r="J36" s="58"/>
      <c r="K36" s="58"/>
      <c r="L36" s="58"/>
      <c r="M36" s="58"/>
      <c r="N36" s="58"/>
      <c r="O36" s="59"/>
      <c r="P36" s="57"/>
      <c r="Q36" s="58"/>
      <c r="R36" s="59"/>
      <c r="S36" s="57"/>
      <c r="T36" s="59"/>
      <c r="U36" s="48">
        <f>C36+G36+H36+I36+J36+K36+L36+M36+N36+O36-P36-Q36-R36</f>
        <v>0</v>
      </c>
      <c r="V36" s="49">
        <f>D36+T36</f>
        <v>0</v>
      </c>
      <c r="W36" s="49">
        <f>E36+S36</f>
        <v>0</v>
      </c>
      <c r="X36" s="49">
        <f>U36-V36-W36</f>
        <v>0</v>
      </c>
      <c r="AA36" s="67"/>
      <c r="AB36" s="67"/>
      <c r="AC36" s="67"/>
      <c r="AD36" s="67"/>
      <c r="AE36" s="67"/>
      <c r="AF36" s="67"/>
      <c r="AG36" s="67"/>
      <c r="AH36" s="67"/>
      <c r="AI36" s="67"/>
      <c r="AJ36" s="67"/>
      <c r="AK36" s="67"/>
      <c r="AL36" s="67"/>
      <c r="AM36" s="67"/>
      <c r="AN36" s="67"/>
      <c r="AO36" s="67"/>
      <c r="AP36" s="67"/>
    </row>
    <row r="37" spans="1:52">
      <c r="A37" s="40">
        <v>18</v>
      </c>
      <c r="B37" s="56" t="s">
        <v>60</v>
      </c>
      <c r="C37" s="57">
        <v>0</v>
      </c>
      <c r="D37" s="57">
        <v>0</v>
      </c>
      <c r="E37" s="57">
        <v>0</v>
      </c>
      <c r="F37" s="44">
        <f>C37-D37-E37</f>
        <v>0</v>
      </c>
      <c r="G37" s="57"/>
      <c r="H37" s="46"/>
      <c r="I37" s="46"/>
      <c r="J37" s="58"/>
      <c r="K37" s="58"/>
      <c r="L37" s="58"/>
      <c r="M37" s="58"/>
      <c r="N37" s="58"/>
      <c r="O37" s="59"/>
      <c r="P37" s="57"/>
      <c r="Q37" s="58"/>
      <c r="R37" s="59"/>
      <c r="S37" s="57"/>
      <c r="T37" s="59"/>
      <c r="U37" s="48">
        <f>C37+G37+H37+I37+J37+K37+L37+M37+N37+O37-P37-Q37-R37</f>
        <v>0</v>
      </c>
      <c r="V37" s="49">
        <f>D37+T37</f>
        <v>0</v>
      </c>
      <c r="W37" s="49">
        <f>E37+S37</f>
        <v>0</v>
      </c>
      <c r="X37" s="49">
        <f>U37-V37-W37</f>
        <v>0</v>
      </c>
      <c r="AA37" s="67"/>
      <c r="AB37" s="67"/>
      <c r="AC37" s="67"/>
      <c r="AD37" s="67"/>
      <c r="AE37" s="67"/>
      <c r="AF37" s="67"/>
      <c r="AG37" s="67"/>
      <c r="AH37" s="67"/>
      <c r="AI37" s="67"/>
      <c r="AJ37" s="67"/>
      <c r="AK37" s="67"/>
      <c r="AL37" s="67"/>
      <c r="AM37" s="67"/>
      <c r="AN37" s="67"/>
      <c r="AO37" s="67"/>
      <c r="AP37" s="67"/>
    </row>
    <row r="38" spans="1:52">
      <c r="A38" s="40">
        <v>19</v>
      </c>
      <c r="B38" s="56" t="s">
        <v>61</v>
      </c>
      <c r="C38" s="57">
        <v>0</v>
      </c>
      <c r="D38" s="57">
        <v>0</v>
      </c>
      <c r="E38" s="57">
        <v>0</v>
      </c>
      <c r="F38" s="44">
        <f>C38-D38-E38</f>
        <v>0</v>
      </c>
      <c r="G38" s="57"/>
      <c r="H38" s="46"/>
      <c r="I38" s="46"/>
      <c r="J38" s="58"/>
      <c r="K38" s="58"/>
      <c r="L38" s="58"/>
      <c r="M38" s="58"/>
      <c r="N38" s="58"/>
      <c r="O38" s="59"/>
      <c r="P38" s="57"/>
      <c r="Q38" s="58"/>
      <c r="R38" s="59"/>
      <c r="S38" s="57"/>
      <c r="T38" s="59"/>
      <c r="U38" s="48">
        <f>C38+G38+H38+I38+J38+K38+L38+M38+N38+O38-P38-Q38-R38</f>
        <v>0</v>
      </c>
      <c r="V38" s="49">
        <f>D38+T38</f>
        <v>0</v>
      </c>
      <c r="W38" s="49">
        <f>E38+S38</f>
        <v>0</v>
      </c>
      <c r="X38" s="49">
        <f>U38-V38-W38</f>
        <v>0</v>
      </c>
      <c r="AA38" s="66"/>
      <c r="AB38" s="66"/>
      <c r="AC38" s="66"/>
      <c r="AD38" s="66"/>
      <c r="AE38" s="66"/>
      <c r="AF38" s="66"/>
      <c r="AG38" s="66"/>
      <c r="AH38" s="66"/>
      <c r="AI38" s="66"/>
      <c r="AJ38" s="66"/>
      <c r="AK38" s="66"/>
      <c r="AL38" s="66"/>
      <c r="AM38" s="66"/>
      <c r="AN38" s="66"/>
      <c r="AO38" s="66"/>
      <c r="AP38" s="66"/>
    </row>
    <row r="39" spans="1:52">
      <c r="A39" s="40"/>
      <c r="B39" s="41"/>
      <c r="C39" s="57"/>
      <c r="D39" s="58"/>
      <c r="E39" s="58"/>
      <c r="F39" s="44"/>
      <c r="G39" s="57"/>
      <c r="H39" s="46"/>
      <c r="I39" s="46"/>
      <c r="J39" s="58"/>
      <c r="K39" s="58"/>
      <c r="L39" s="58"/>
      <c r="M39" s="58"/>
      <c r="N39" s="58"/>
      <c r="O39" s="59"/>
      <c r="P39" s="57"/>
      <c r="Q39" s="58"/>
      <c r="R39" s="59"/>
      <c r="S39" s="57"/>
      <c r="T39" s="59"/>
      <c r="U39" s="48"/>
      <c r="V39" s="49"/>
      <c r="W39" s="49"/>
      <c r="X39" s="49"/>
      <c r="AA39" s="66"/>
      <c r="AB39" s="66"/>
      <c r="AC39" s="66"/>
      <c r="AD39" s="66"/>
      <c r="AE39" s="66"/>
      <c r="AF39" s="66"/>
      <c r="AG39" s="66"/>
      <c r="AH39" s="66"/>
      <c r="AI39" s="66"/>
      <c r="AJ39" s="66"/>
      <c r="AK39" s="66"/>
      <c r="AL39" s="66"/>
      <c r="AM39" s="66"/>
      <c r="AN39" s="66"/>
      <c r="AO39" s="66"/>
      <c r="AP39" s="66"/>
    </row>
    <row r="40" spans="1:52" s="63" customFormat="1">
      <c r="A40" s="50" t="s">
        <v>62</v>
      </c>
      <c r="B40" s="61" t="s">
        <v>63</v>
      </c>
      <c r="C40" s="36">
        <v>0</v>
      </c>
      <c r="D40" s="36">
        <v>0</v>
      </c>
      <c r="E40" s="36">
        <v>0</v>
      </c>
      <c r="F40" s="35">
        <f>C40-D40-E40</f>
        <v>0</v>
      </c>
      <c r="G40" s="36"/>
      <c r="H40" s="37"/>
      <c r="I40" s="37"/>
      <c r="J40" s="34"/>
      <c r="K40" s="34"/>
      <c r="L40" s="34"/>
      <c r="M40" s="34"/>
      <c r="N40" s="34"/>
      <c r="O40" s="38"/>
      <c r="P40" s="36"/>
      <c r="Q40" s="34"/>
      <c r="R40" s="38"/>
      <c r="S40" s="36"/>
      <c r="T40" s="38"/>
      <c r="U40" s="39">
        <f>C40+G40+H40+I40+J40+K40+L40+M40+N40+O40-P40-Q40-R40</f>
        <v>0</v>
      </c>
      <c r="V40" s="35">
        <f>D40+T40</f>
        <v>0</v>
      </c>
      <c r="W40" s="35">
        <f>E40+S40</f>
        <v>0</v>
      </c>
      <c r="X40" s="35">
        <f>U40-V40-W40</f>
        <v>0</v>
      </c>
      <c r="Y40" s="4"/>
      <c r="Z40" s="4"/>
      <c r="AA40" s="66"/>
      <c r="AB40" s="66"/>
      <c r="AC40" s="66"/>
      <c r="AD40" s="66"/>
      <c r="AE40" s="66"/>
      <c r="AF40" s="66"/>
      <c r="AG40" s="66"/>
      <c r="AH40" s="66"/>
      <c r="AI40" s="66"/>
      <c r="AJ40" s="66"/>
      <c r="AK40" s="66"/>
      <c r="AL40" s="66"/>
      <c r="AM40" s="66"/>
      <c r="AN40" s="66"/>
      <c r="AO40" s="66"/>
      <c r="AP40" s="66"/>
      <c r="AQ40" s="4"/>
      <c r="AR40" s="4"/>
      <c r="AS40" s="4"/>
      <c r="AT40" s="4"/>
      <c r="AU40" s="4"/>
      <c r="AV40" s="4"/>
      <c r="AW40" s="4"/>
      <c r="AX40" s="4"/>
      <c r="AY40" s="4"/>
      <c r="AZ40" s="4"/>
    </row>
    <row r="41" spans="1:52">
      <c r="A41" s="40"/>
      <c r="B41" s="41"/>
      <c r="C41" s="42"/>
      <c r="D41" s="58"/>
      <c r="E41" s="58"/>
      <c r="F41" s="44"/>
      <c r="G41" s="57"/>
      <c r="H41" s="46"/>
      <c r="I41" s="46"/>
      <c r="J41" s="58"/>
      <c r="K41" s="58"/>
      <c r="L41" s="58"/>
      <c r="M41" s="58"/>
      <c r="N41" s="58"/>
      <c r="O41" s="59"/>
      <c r="P41" s="57"/>
      <c r="Q41" s="58"/>
      <c r="R41" s="59"/>
      <c r="S41" s="57"/>
      <c r="T41" s="59"/>
      <c r="U41" s="48"/>
      <c r="V41" s="49"/>
      <c r="W41" s="49"/>
      <c r="X41" s="49"/>
      <c r="AA41" s="66"/>
      <c r="AB41" s="66"/>
      <c r="AC41" s="66"/>
      <c r="AD41" s="66"/>
      <c r="AE41" s="66"/>
      <c r="AF41" s="66"/>
      <c r="AG41" s="66"/>
      <c r="AH41" s="66"/>
      <c r="AI41" s="66"/>
      <c r="AJ41" s="66"/>
      <c r="AK41" s="66"/>
      <c r="AL41" s="66"/>
      <c r="AM41" s="66"/>
      <c r="AN41" s="66"/>
      <c r="AO41" s="66"/>
      <c r="AP41" s="66"/>
    </row>
    <row r="42" spans="1:52" s="63" customFormat="1">
      <c r="A42" s="852"/>
      <c r="B42" s="854" t="s">
        <v>64</v>
      </c>
      <c r="C42" s="856">
        <f>C12+C14+C25+C29+C35+C40</f>
        <v>2941429657.5</v>
      </c>
      <c r="D42" s="856">
        <f t="shared" ref="D42:X42" si="10">D12+D14+D25+D29+D35+D40</f>
        <v>29139080</v>
      </c>
      <c r="E42" s="856">
        <f t="shared" si="10"/>
        <v>7595000</v>
      </c>
      <c r="F42" s="858">
        <f t="shared" si="10"/>
        <v>2904695577.5</v>
      </c>
      <c r="G42" s="68">
        <f t="shared" si="10"/>
        <v>0</v>
      </c>
      <c r="H42" s="69">
        <f t="shared" si="10"/>
        <v>0</v>
      </c>
      <c r="I42" s="69">
        <f t="shared" si="10"/>
        <v>0</v>
      </c>
      <c r="J42" s="69">
        <f t="shared" si="10"/>
        <v>0</v>
      </c>
      <c r="K42" s="69">
        <f t="shared" si="10"/>
        <v>0</v>
      </c>
      <c r="L42" s="70">
        <f t="shared" si="10"/>
        <v>0</v>
      </c>
      <c r="M42" s="69">
        <f t="shared" si="10"/>
        <v>1500000</v>
      </c>
      <c r="N42" s="69">
        <f t="shared" si="10"/>
        <v>46220100</v>
      </c>
      <c r="O42" s="71">
        <f t="shared" si="10"/>
        <v>6800000</v>
      </c>
      <c r="P42" s="72">
        <f t="shared" si="10"/>
        <v>0</v>
      </c>
      <c r="Q42" s="69">
        <f t="shared" si="10"/>
        <v>0</v>
      </c>
      <c r="R42" s="71">
        <f t="shared" si="10"/>
        <v>0</v>
      </c>
      <c r="S42" s="860">
        <f t="shared" si="10"/>
        <v>0</v>
      </c>
      <c r="T42" s="845">
        <f t="shared" si="10"/>
        <v>3175000</v>
      </c>
      <c r="U42" s="847">
        <f t="shared" si="10"/>
        <v>2995949757.5</v>
      </c>
      <c r="V42" s="849">
        <f t="shared" si="10"/>
        <v>32314080</v>
      </c>
      <c r="W42" s="849">
        <f t="shared" si="10"/>
        <v>7595000</v>
      </c>
      <c r="X42" s="849">
        <f t="shared" si="10"/>
        <v>2956040677.5</v>
      </c>
      <c r="Y42" s="4"/>
      <c r="Z42" s="4"/>
      <c r="AA42" s="66"/>
      <c r="AB42" s="66"/>
      <c r="AC42" s="66"/>
      <c r="AD42" s="66"/>
      <c r="AE42" s="66"/>
      <c r="AF42" s="66"/>
      <c r="AG42" s="66"/>
      <c r="AH42" s="66"/>
      <c r="AI42" s="66"/>
      <c r="AJ42" s="66"/>
      <c r="AK42" s="66"/>
      <c r="AL42" s="66"/>
      <c r="AM42" s="66"/>
      <c r="AN42" s="66"/>
      <c r="AO42" s="66"/>
      <c r="AP42" s="66"/>
      <c r="AQ42" s="4"/>
      <c r="AR42" s="4"/>
      <c r="AS42" s="4"/>
      <c r="AT42" s="4"/>
      <c r="AU42" s="4"/>
      <c r="AV42" s="4"/>
      <c r="AW42" s="4"/>
      <c r="AX42" s="4"/>
      <c r="AY42" s="4"/>
      <c r="AZ42" s="4"/>
    </row>
    <row r="43" spans="1:52" s="63" customFormat="1">
      <c r="A43" s="853"/>
      <c r="B43" s="855"/>
      <c r="C43" s="857"/>
      <c r="D43" s="857"/>
      <c r="E43" s="857"/>
      <c r="F43" s="859"/>
      <c r="G43" s="862" t="s">
        <v>65</v>
      </c>
      <c r="H43" s="863"/>
      <c r="I43" s="863"/>
      <c r="J43" s="863"/>
      <c r="K43" s="863"/>
      <c r="L43" s="863"/>
      <c r="M43" s="863"/>
      <c r="N43" s="864">
        <f>G42+H42+I42+J42+K42+L42+M42+N42+O42</f>
        <v>54520100</v>
      </c>
      <c r="O43" s="865"/>
      <c r="P43" s="862" t="s">
        <v>66</v>
      </c>
      <c r="Q43" s="863"/>
      <c r="R43" s="73">
        <f>P42+Q42+R42</f>
        <v>0</v>
      </c>
      <c r="S43" s="861"/>
      <c r="T43" s="846"/>
      <c r="U43" s="848"/>
      <c r="V43" s="850"/>
      <c r="W43" s="850"/>
      <c r="X43" s="850"/>
      <c r="Y43" s="4"/>
      <c r="Z43" s="4"/>
      <c r="AA43" s="66"/>
      <c r="AB43" s="66"/>
      <c r="AC43" s="66"/>
      <c r="AD43" s="66"/>
      <c r="AE43" s="66"/>
      <c r="AF43" s="66"/>
      <c r="AG43" s="66"/>
      <c r="AH43" s="66"/>
      <c r="AI43" s="66"/>
      <c r="AJ43" s="66"/>
      <c r="AK43" s="66"/>
      <c r="AL43" s="66"/>
      <c r="AM43" s="66"/>
      <c r="AN43" s="66"/>
      <c r="AO43" s="66"/>
      <c r="AP43" s="66"/>
      <c r="AQ43" s="4"/>
      <c r="AR43" s="4"/>
      <c r="AS43" s="4"/>
      <c r="AT43" s="4"/>
      <c r="AU43" s="4"/>
      <c r="AV43" s="4"/>
      <c r="AW43" s="4"/>
      <c r="AX43" s="4"/>
      <c r="AY43" s="4"/>
      <c r="AZ43" s="4"/>
    </row>
    <row r="44" spans="1:52">
      <c r="A44" s="2"/>
      <c r="B44" s="2"/>
      <c r="C44" s="2"/>
      <c r="D44" s="2"/>
      <c r="E44" s="2"/>
      <c r="F44" s="2"/>
      <c r="G44" s="2"/>
      <c r="H44" s="2"/>
      <c r="I44" s="2"/>
      <c r="J44" s="2"/>
      <c r="K44" s="2"/>
      <c r="L44" s="2"/>
      <c r="M44" s="2"/>
      <c r="N44" s="2"/>
      <c r="O44" s="2"/>
      <c r="P44" s="2"/>
      <c r="Q44" s="2"/>
      <c r="R44" s="2"/>
      <c r="S44" s="2"/>
      <c r="T44" s="2"/>
      <c r="U44" s="2"/>
      <c r="V44" s="2"/>
      <c r="W44" s="2"/>
      <c r="X44" s="2"/>
      <c r="AA44" s="2"/>
      <c r="AB44" s="2"/>
      <c r="AC44" s="2"/>
      <c r="AD44" s="2"/>
      <c r="AE44" s="2"/>
      <c r="AF44" s="2"/>
      <c r="AG44" s="2"/>
      <c r="AH44" s="2"/>
      <c r="AI44" s="2"/>
      <c r="AJ44" s="2"/>
      <c r="AK44" s="2"/>
    </row>
    <row r="45" spans="1:52">
      <c r="A45" s="2"/>
      <c r="B45" s="74"/>
      <c r="C45" s="75"/>
      <c r="D45" s="75"/>
      <c r="E45" s="75"/>
      <c r="F45" s="75"/>
      <c r="G45" s="76"/>
      <c r="H45" s="76"/>
      <c r="I45" s="76"/>
      <c r="J45" s="9"/>
      <c r="K45" s="9"/>
      <c r="L45" s="9"/>
      <c r="M45" s="9"/>
      <c r="N45" s="9"/>
      <c r="O45" s="9"/>
      <c r="P45" s="9"/>
      <c r="Q45" s="9"/>
      <c r="R45" s="9"/>
      <c r="S45" s="9"/>
      <c r="T45" s="9"/>
      <c r="U45" s="2"/>
      <c r="V45" s="76"/>
      <c r="W45" s="76"/>
      <c r="X45" s="76"/>
      <c r="AA45" s="2"/>
      <c r="AB45" s="2"/>
      <c r="AC45" s="2"/>
      <c r="AD45" s="2"/>
      <c r="AE45" s="2"/>
      <c r="AF45" s="2"/>
      <c r="AG45" s="2"/>
      <c r="AH45" s="2"/>
      <c r="AI45" s="2"/>
      <c r="AJ45" s="2"/>
      <c r="AK45" s="2"/>
    </row>
    <row r="46" spans="1:52">
      <c r="A46" s="2"/>
      <c r="C46" s="9"/>
      <c r="D46" s="9"/>
      <c r="E46" s="9"/>
      <c r="F46" s="2"/>
      <c r="G46" s="9"/>
      <c r="H46" s="9"/>
      <c r="I46" s="9"/>
      <c r="J46" s="9"/>
      <c r="K46" s="9"/>
      <c r="L46" s="9"/>
      <c r="M46" s="9"/>
      <c r="N46" s="9"/>
      <c r="O46" s="9"/>
      <c r="P46" s="9"/>
      <c r="Q46" s="9"/>
      <c r="R46" s="9"/>
      <c r="S46" s="9"/>
      <c r="T46" s="9"/>
      <c r="U46" s="2"/>
      <c r="V46" s="9"/>
      <c r="W46" s="9"/>
      <c r="X46" s="9"/>
      <c r="AA46" s="2"/>
      <c r="AB46" s="2"/>
      <c r="AC46" s="2"/>
      <c r="AD46" s="2"/>
      <c r="AE46" s="2"/>
      <c r="AF46" s="2"/>
      <c r="AG46" s="2"/>
      <c r="AH46" s="2"/>
      <c r="AI46" s="2"/>
      <c r="AJ46" s="2"/>
      <c r="AK46" s="2"/>
    </row>
    <row r="47" spans="1:52">
      <c r="A47" s="2"/>
      <c r="B47" s="9"/>
      <c r="C47" s="9"/>
      <c r="D47" s="9"/>
      <c r="E47" s="9"/>
      <c r="F47" s="2"/>
      <c r="G47" s="9"/>
      <c r="H47" s="9"/>
      <c r="I47" s="9"/>
      <c r="J47" s="9"/>
      <c r="K47" s="9"/>
      <c r="L47" s="9"/>
      <c r="M47" s="9"/>
      <c r="N47" s="9"/>
      <c r="O47" s="9"/>
      <c r="P47" s="9"/>
      <c r="Q47" s="9"/>
      <c r="R47" s="9"/>
      <c r="S47" s="9"/>
      <c r="T47" s="9"/>
      <c r="U47" s="2"/>
      <c r="V47" s="9"/>
      <c r="W47" s="9"/>
      <c r="X47" s="9"/>
      <c r="AA47" s="2"/>
      <c r="AB47" s="2"/>
      <c r="AC47" s="2"/>
      <c r="AD47" s="2"/>
      <c r="AE47" s="2"/>
      <c r="AF47" s="2"/>
      <c r="AG47" s="2"/>
      <c r="AH47" s="2"/>
      <c r="AI47" s="2"/>
      <c r="AJ47" s="2"/>
      <c r="AK47" s="2"/>
    </row>
    <row r="48" spans="1:52">
      <c r="A48" s="2"/>
      <c r="B48" s="76"/>
      <c r="C48" s="2"/>
      <c r="D48" s="2"/>
      <c r="E48" s="2"/>
      <c r="F48" s="2"/>
      <c r="G48" s="2"/>
      <c r="H48" s="2"/>
      <c r="I48" s="2"/>
      <c r="J48" s="2"/>
      <c r="K48" s="2"/>
      <c r="L48" s="2"/>
      <c r="M48" s="2"/>
      <c r="N48" s="2"/>
      <c r="O48" s="2"/>
      <c r="P48" s="2"/>
      <c r="Q48" s="2"/>
      <c r="R48" s="2"/>
      <c r="S48" s="2"/>
      <c r="T48" s="2"/>
      <c r="U48" s="2"/>
      <c r="V48" s="2"/>
      <c r="W48" s="2"/>
      <c r="X48" s="2"/>
      <c r="AA48" s="2"/>
      <c r="AB48" s="2"/>
      <c r="AC48" s="2"/>
      <c r="AD48" s="2"/>
      <c r="AE48" s="2"/>
      <c r="AF48" s="2"/>
      <c r="AG48" s="2"/>
      <c r="AH48" s="2"/>
      <c r="AI48" s="2"/>
      <c r="AJ48" s="2"/>
      <c r="AK48" s="2"/>
    </row>
    <row r="49" spans="1:24">
      <c r="A49" s="77"/>
      <c r="B49" s="2"/>
      <c r="C49" s="2"/>
      <c r="D49" s="2"/>
      <c r="E49" s="2"/>
      <c r="F49" s="2"/>
      <c r="G49" s="2"/>
      <c r="H49" s="2"/>
      <c r="I49" s="2"/>
      <c r="J49" s="2"/>
      <c r="K49" s="2"/>
      <c r="L49" s="2"/>
      <c r="M49" s="2"/>
      <c r="N49" s="2"/>
      <c r="O49" s="2"/>
      <c r="P49" s="2"/>
      <c r="Q49" s="2"/>
      <c r="R49" s="2"/>
      <c r="S49" s="2"/>
      <c r="T49" s="2"/>
      <c r="U49" s="2"/>
      <c r="V49" s="2"/>
      <c r="W49" s="2"/>
      <c r="X49" s="2"/>
    </row>
    <row r="50" spans="1:24">
      <c r="A50" s="77"/>
      <c r="B50" s="2"/>
      <c r="C50" s="2"/>
      <c r="D50" s="2"/>
      <c r="E50" s="2"/>
      <c r="F50" s="2"/>
      <c r="G50" s="2"/>
      <c r="H50" s="2"/>
      <c r="I50" s="2"/>
      <c r="J50" s="2"/>
      <c r="K50" s="2"/>
      <c r="L50" s="2"/>
      <c r="M50" s="2"/>
      <c r="N50" s="2"/>
      <c r="O50" s="2"/>
      <c r="P50" s="2"/>
      <c r="Q50" s="2"/>
      <c r="R50" s="2"/>
      <c r="S50" s="2"/>
      <c r="T50" s="2"/>
      <c r="U50" s="2"/>
      <c r="V50" s="2"/>
      <c r="W50" s="2"/>
      <c r="X50" s="2"/>
    </row>
    <row r="51" spans="1:24">
      <c r="A51" s="77"/>
      <c r="B51" s="2"/>
      <c r="C51" s="2"/>
      <c r="D51" s="2"/>
      <c r="E51" s="2"/>
      <c r="F51" s="2"/>
      <c r="G51" s="2"/>
      <c r="H51" s="2"/>
      <c r="I51" s="2"/>
      <c r="J51" s="2"/>
      <c r="K51" s="2"/>
      <c r="L51" s="2"/>
      <c r="M51" s="2"/>
      <c r="N51" s="2"/>
      <c r="O51" s="2"/>
      <c r="P51" s="2"/>
      <c r="Q51" s="2"/>
      <c r="R51" s="2"/>
      <c r="S51" s="2"/>
      <c r="T51" s="2"/>
      <c r="U51" s="2"/>
      <c r="V51" s="2"/>
      <c r="W51" s="2"/>
      <c r="X51" s="2"/>
    </row>
    <row r="52" spans="1:24">
      <c r="A52" s="77"/>
      <c r="B52" s="2"/>
      <c r="C52" s="2"/>
      <c r="D52" s="2"/>
      <c r="E52" s="2"/>
      <c r="F52" s="2"/>
      <c r="G52" s="2"/>
      <c r="H52" s="2"/>
      <c r="I52" s="2"/>
      <c r="J52" s="2"/>
      <c r="K52" s="2"/>
      <c r="L52" s="2"/>
      <c r="M52" s="2"/>
      <c r="N52" s="2"/>
      <c r="O52" s="2"/>
      <c r="P52" s="2"/>
      <c r="Q52" s="2"/>
      <c r="R52" s="2"/>
      <c r="S52" s="2"/>
      <c r="T52" s="2"/>
      <c r="U52" s="2"/>
      <c r="V52" s="2"/>
      <c r="W52" s="2"/>
      <c r="X52" s="2"/>
    </row>
    <row r="53" spans="1:24">
      <c r="A53" s="77"/>
      <c r="B53" s="2"/>
      <c r="C53" s="2"/>
      <c r="D53" s="2"/>
      <c r="E53" s="2"/>
      <c r="F53" s="2"/>
      <c r="G53" s="2"/>
      <c r="H53" s="2"/>
      <c r="I53" s="2"/>
      <c r="J53" s="2"/>
      <c r="K53" s="2"/>
      <c r="L53" s="2"/>
      <c r="M53" s="2"/>
      <c r="N53" s="2"/>
      <c r="O53" s="2"/>
      <c r="P53" s="2"/>
      <c r="Q53" s="2"/>
      <c r="R53" s="2"/>
      <c r="S53" s="2"/>
      <c r="T53" s="2"/>
      <c r="U53" s="2"/>
      <c r="V53" s="2"/>
      <c r="W53" s="2"/>
      <c r="X53" s="2"/>
    </row>
    <row r="54" spans="1:24">
      <c r="A54" s="77"/>
      <c r="B54" s="2"/>
      <c r="C54" s="2"/>
      <c r="D54" s="2"/>
      <c r="E54" s="2"/>
      <c r="F54" s="2"/>
      <c r="G54" s="2"/>
      <c r="H54" s="2"/>
      <c r="I54" s="2"/>
      <c r="J54" s="2"/>
      <c r="K54" s="2"/>
      <c r="L54" s="2"/>
      <c r="M54" s="2"/>
      <c r="N54" s="2"/>
      <c r="O54" s="2"/>
      <c r="P54" s="2"/>
      <c r="Q54" s="2"/>
      <c r="R54" s="2"/>
      <c r="S54" s="2"/>
      <c r="T54" s="2"/>
      <c r="U54" s="2"/>
      <c r="V54" s="2"/>
      <c r="W54" s="2"/>
      <c r="X54" s="2"/>
    </row>
    <row r="55" spans="1:24">
      <c r="A55" s="77"/>
      <c r="B55" s="2"/>
      <c r="C55" s="2"/>
      <c r="D55" s="2"/>
      <c r="E55" s="2"/>
      <c r="F55" s="2"/>
      <c r="G55" s="2"/>
      <c r="H55" s="2"/>
      <c r="I55" s="2"/>
      <c r="J55" s="2"/>
      <c r="K55" s="2"/>
      <c r="L55" s="2"/>
      <c r="M55" s="2"/>
      <c r="N55" s="2"/>
      <c r="O55" s="2"/>
      <c r="P55" s="2"/>
      <c r="Q55" s="2"/>
      <c r="R55" s="2"/>
      <c r="S55" s="2"/>
      <c r="T55" s="2"/>
      <c r="U55" s="2"/>
      <c r="V55" s="2"/>
      <c r="W55" s="2"/>
      <c r="X55" s="2"/>
    </row>
    <row r="56" spans="1:24">
      <c r="A56" s="77"/>
      <c r="B56" s="2"/>
      <c r="C56" s="2"/>
      <c r="D56" s="2"/>
      <c r="E56" s="2"/>
      <c r="F56" s="2"/>
      <c r="G56" s="2"/>
      <c r="H56" s="2"/>
      <c r="I56" s="2"/>
      <c r="J56" s="2"/>
      <c r="K56" s="2"/>
      <c r="L56" s="2"/>
      <c r="M56" s="2"/>
      <c r="N56" s="2"/>
      <c r="O56" s="2"/>
      <c r="P56" s="2"/>
      <c r="Q56" s="2"/>
      <c r="R56" s="2"/>
      <c r="S56" s="2"/>
      <c r="T56" s="2"/>
      <c r="U56" s="2"/>
      <c r="V56" s="2"/>
      <c r="W56" s="2"/>
      <c r="X56" s="2"/>
    </row>
    <row r="57" spans="1:24">
      <c r="A57" s="77"/>
      <c r="B57" s="2"/>
      <c r="C57" s="2"/>
      <c r="D57" s="2"/>
      <c r="E57" s="2"/>
      <c r="F57" s="2"/>
      <c r="G57" s="2"/>
      <c r="H57" s="2"/>
      <c r="I57" s="2"/>
      <c r="J57" s="2"/>
      <c r="K57" s="2"/>
      <c r="L57" s="2"/>
      <c r="M57" s="2"/>
      <c r="N57" s="2"/>
      <c r="O57" s="2"/>
      <c r="P57" s="2"/>
      <c r="Q57" s="2"/>
      <c r="R57" s="2"/>
      <c r="S57" s="2"/>
      <c r="T57" s="2"/>
      <c r="U57" s="2"/>
      <c r="V57" s="2"/>
      <c r="W57" s="2"/>
      <c r="X57" s="2"/>
    </row>
    <row r="58" spans="1:24">
      <c r="A58" s="77"/>
      <c r="B58" s="2"/>
      <c r="C58" s="2"/>
      <c r="D58" s="2"/>
      <c r="E58" s="2"/>
      <c r="F58" s="2"/>
      <c r="G58" s="2"/>
      <c r="H58" s="2"/>
      <c r="I58" s="2"/>
      <c r="J58" s="2"/>
      <c r="K58" s="2"/>
      <c r="L58" s="2"/>
      <c r="M58" s="2"/>
      <c r="N58" s="2"/>
      <c r="O58" s="2"/>
      <c r="P58" s="2"/>
      <c r="Q58" s="2"/>
      <c r="R58" s="2"/>
      <c r="S58" s="2"/>
      <c r="T58" s="2"/>
      <c r="U58" s="2"/>
      <c r="V58" s="2"/>
      <c r="W58" s="2"/>
      <c r="X58" s="2"/>
    </row>
    <row r="59" spans="1:24">
      <c r="A59" s="77"/>
      <c r="B59" s="2"/>
      <c r="C59" s="2"/>
      <c r="D59" s="2"/>
      <c r="E59" s="2"/>
      <c r="F59" s="2"/>
      <c r="G59" s="2"/>
      <c r="H59" s="2"/>
      <c r="I59" s="2"/>
      <c r="J59" s="2"/>
      <c r="K59" s="2"/>
      <c r="L59" s="2"/>
      <c r="M59" s="2"/>
      <c r="N59" s="2"/>
      <c r="O59" s="2"/>
      <c r="P59" s="2"/>
      <c r="Q59" s="2"/>
      <c r="R59" s="2"/>
      <c r="S59" s="2"/>
      <c r="T59" s="2"/>
      <c r="U59" s="2"/>
      <c r="V59" s="2"/>
      <c r="W59" s="2"/>
      <c r="X59" s="2"/>
    </row>
    <row r="60" spans="1:24">
      <c r="A60" s="77"/>
      <c r="B60" s="2"/>
      <c r="C60" s="2"/>
      <c r="D60" s="2"/>
      <c r="E60" s="2"/>
      <c r="F60" s="2"/>
      <c r="G60" s="2"/>
      <c r="H60" s="2"/>
      <c r="I60" s="2"/>
      <c r="J60" s="2"/>
      <c r="K60" s="2"/>
      <c r="L60" s="2"/>
      <c r="M60" s="2"/>
      <c r="N60" s="2"/>
      <c r="O60" s="2"/>
      <c r="P60" s="2"/>
      <c r="Q60" s="2"/>
      <c r="R60" s="2"/>
      <c r="S60" s="2"/>
      <c r="T60" s="2"/>
      <c r="U60" s="2"/>
      <c r="V60" s="2"/>
      <c r="W60" s="2"/>
      <c r="X60" s="2"/>
    </row>
    <row r="61" spans="1:24">
      <c r="A61" s="77"/>
      <c r="B61" s="2"/>
      <c r="C61" s="2"/>
      <c r="D61" s="2"/>
      <c r="E61" s="2"/>
      <c r="F61" s="2"/>
      <c r="G61" s="2"/>
      <c r="H61" s="2"/>
      <c r="I61" s="2"/>
      <c r="J61" s="2"/>
      <c r="K61" s="2"/>
      <c r="L61" s="2"/>
      <c r="M61" s="2"/>
      <c r="N61" s="2"/>
      <c r="O61" s="2"/>
      <c r="P61" s="2"/>
      <c r="Q61" s="2"/>
      <c r="R61" s="2"/>
      <c r="S61" s="2"/>
      <c r="T61" s="2"/>
      <c r="U61" s="2"/>
      <c r="V61" s="2"/>
      <c r="W61" s="2"/>
      <c r="X61" s="2"/>
    </row>
    <row r="62" spans="1:24">
      <c r="A62" s="77"/>
      <c r="B62" s="2"/>
      <c r="C62" s="2"/>
      <c r="D62" s="2"/>
      <c r="E62" s="2"/>
      <c r="F62" s="2"/>
      <c r="G62" s="2"/>
      <c r="H62" s="2"/>
      <c r="I62" s="2"/>
      <c r="J62" s="2"/>
      <c r="K62" s="2"/>
      <c r="L62" s="2"/>
      <c r="M62" s="2"/>
      <c r="N62" s="2"/>
      <c r="O62" s="2"/>
      <c r="P62" s="2"/>
      <c r="Q62" s="2"/>
      <c r="R62" s="2"/>
      <c r="S62" s="2"/>
      <c r="T62" s="2"/>
      <c r="U62" s="2"/>
      <c r="V62" s="2"/>
      <c r="W62" s="2"/>
      <c r="X62" s="2"/>
    </row>
    <row r="63" spans="1:24">
      <c r="A63" s="77"/>
      <c r="B63" s="2"/>
      <c r="C63" s="2"/>
      <c r="D63" s="2"/>
      <c r="E63" s="2"/>
      <c r="F63" s="2"/>
      <c r="G63" s="2"/>
      <c r="H63" s="2"/>
      <c r="I63" s="2"/>
      <c r="J63" s="2"/>
      <c r="K63" s="2"/>
      <c r="L63" s="2"/>
      <c r="M63" s="2"/>
      <c r="N63" s="2"/>
      <c r="O63" s="2"/>
      <c r="P63" s="2"/>
      <c r="Q63" s="2"/>
      <c r="R63" s="2"/>
      <c r="S63" s="2"/>
      <c r="T63" s="2"/>
      <c r="U63" s="2"/>
      <c r="V63" s="2"/>
      <c r="W63" s="2"/>
      <c r="X63" s="2"/>
    </row>
    <row r="64" spans="1:24">
      <c r="A64" s="77"/>
      <c r="B64" s="2"/>
      <c r="C64" s="2"/>
      <c r="D64" s="2"/>
      <c r="E64" s="2"/>
      <c r="F64" s="2"/>
      <c r="G64" s="2"/>
      <c r="H64" s="2"/>
      <c r="I64" s="2"/>
      <c r="J64" s="2"/>
      <c r="K64" s="2"/>
      <c r="L64" s="2"/>
      <c r="M64" s="2"/>
      <c r="N64" s="2"/>
      <c r="O64" s="2"/>
      <c r="P64" s="2"/>
      <c r="Q64" s="2"/>
      <c r="R64" s="2"/>
      <c r="S64" s="2"/>
      <c r="T64" s="2"/>
      <c r="U64" s="2"/>
      <c r="V64" s="2"/>
      <c r="W64" s="2"/>
      <c r="X64" s="2"/>
    </row>
    <row r="65" spans="1:24">
      <c r="A65" s="77"/>
      <c r="B65" s="2"/>
      <c r="C65" s="2"/>
      <c r="D65" s="2"/>
      <c r="E65" s="2"/>
      <c r="F65" s="2"/>
      <c r="G65" s="2"/>
      <c r="H65" s="2"/>
      <c r="I65" s="2"/>
      <c r="J65" s="2"/>
      <c r="K65" s="2"/>
      <c r="L65" s="2"/>
      <c r="M65" s="2"/>
      <c r="N65" s="2"/>
      <c r="O65" s="2"/>
      <c r="P65" s="2"/>
      <c r="Q65" s="2"/>
      <c r="R65" s="2"/>
      <c r="S65" s="2"/>
      <c r="T65" s="2"/>
      <c r="U65" s="2"/>
      <c r="V65" s="2"/>
      <c r="W65" s="2"/>
      <c r="X65" s="2"/>
    </row>
    <row r="66" spans="1:24">
      <c r="A66" s="77"/>
      <c r="B66" s="2"/>
      <c r="C66" s="2"/>
      <c r="D66" s="2"/>
      <c r="E66" s="2"/>
      <c r="F66" s="2"/>
      <c r="G66" s="2"/>
      <c r="H66" s="2"/>
      <c r="I66" s="2"/>
      <c r="J66" s="2"/>
      <c r="K66" s="2"/>
      <c r="L66" s="2"/>
      <c r="M66" s="2"/>
      <c r="N66" s="2"/>
      <c r="O66" s="2"/>
      <c r="P66" s="2"/>
      <c r="Q66" s="2"/>
      <c r="R66" s="2"/>
      <c r="S66" s="2"/>
      <c r="T66" s="2"/>
      <c r="U66" s="2"/>
      <c r="V66" s="2"/>
      <c r="W66" s="2"/>
      <c r="X66" s="2"/>
    </row>
    <row r="67" spans="1:24">
      <c r="A67" s="77"/>
      <c r="B67" s="2"/>
      <c r="C67" s="2"/>
      <c r="D67" s="2"/>
      <c r="E67" s="2"/>
      <c r="F67" s="2"/>
      <c r="G67" s="2"/>
      <c r="H67" s="2"/>
      <c r="I67" s="2"/>
      <c r="J67" s="2"/>
      <c r="K67" s="2"/>
      <c r="L67" s="2"/>
      <c r="M67" s="2"/>
      <c r="N67" s="2"/>
      <c r="O67" s="2"/>
      <c r="P67" s="2"/>
      <c r="Q67" s="2"/>
      <c r="R67" s="2"/>
      <c r="S67" s="2"/>
      <c r="T67" s="2"/>
      <c r="U67" s="2"/>
      <c r="V67" s="2"/>
      <c r="W67" s="2"/>
      <c r="X67" s="2"/>
    </row>
    <row r="68" spans="1:24">
      <c r="A68" s="77"/>
      <c r="B68" s="2"/>
      <c r="C68" s="2"/>
      <c r="D68" s="2"/>
      <c r="E68" s="2"/>
      <c r="F68" s="2"/>
      <c r="G68" s="2"/>
      <c r="H68" s="2"/>
      <c r="I68" s="2"/>
      <c r="J68" s="2"/>
      <c r="K68" s="2"/>
      <c r="L68" s="2"/>
      <c r="M68" s="2"/>
      <c r="N68" s="2"/>
      <c r="O68" s="2"/>
      <c r="P68" s="2"/>
      <c r="Q68" s="2"/>
      <c r="R68" s="2"/>
      <c r="S68" s="2"/>
      <c r="T68" s="2"/>
      <c r="U68" s="2"/>
      <c r="V68" s="2"/>
      <c r="W68" s="2"/>
      <c r="X68" s="2"/>
    </row>
    <row r="69" spans="1:24">
      <c r="A69" s="77"/>
      <c r="B69" s="2"/>
      <c r="C69" s="2"/>
      <c r="D69" s="2"/>
      <c r="E69" s="2"/>
      <c r="F69" s="2"/>
      <c r="G69" s="2"/>
      <c r="H69" s="2"/>
      <c r="I69" s="2"/>
      <c r="J69" s="2"/>
      <c r="K69" s="2"/>
      <c r="L69" s="2"/>
      <c r="M69" s="2"/>
      <c r="N69" s="2"/>
      <c r="O69" s="2"/>
      <c r="P69" s="2"/>
      <c r="Q69" s="2"/>
      <c r="R69" s="2"/>
      <c r="S69" s="2"/>
      <c r="T69" s="2"/>
      <c r="U69" s="2"/>
      <c r="V69" s="2"/>
      <c r="W69" s="2"/>
      <c r="X69" s="2"/>
    </row>
    <row r="70" spans="1:24">
      <c r="A70" s="77"/>
      <c r="B70" s="2"/>
      <c r="C70" s="2"/>
      <c r="D70" s="2"/>
      <c r="E70" s="2"/>
      <c r="F70" s="2"/>
      <c r="G70" s="2"/>
      <c r="H70" s="2"/>
      <c r="I70" s="2"/>
      <c r="J70" s="2"/>
      <c r="K70" s="2"/>
      <c r="L70" s="2"/>
      <c r="M70" s="2"/>
      <c r="N70" s="2"/>
      <c r="O70" s="2"/>
      <c r="P70" s="2"/>
      <c r="Q70" s="2"/>
      <c r="R70" s="2"/>
      <c r="S70" s="2"/>
      <c r="T70" s="2"/>
      <c r="U70" s="2"/>
      <c r="V70" s="2"/>
      <c r="W70" s="2"/>
      <c r="X70" s="2"/>
    </row>
    <row r="71" spans="1:24">
      <c r="A71" s="77"/>
      <c r="B71" s="2"/>
      <c r="C71" s="2"/>
      <c r="D71" s="2"/>
      <c r="E71" s="2"/>
      <c r="F71" s="2"/>
      <c r="G71" s="2"/>
      <c r="H71" s="2"/>
      <c r="I71" s="2"/>
      <c r="J71" s="2"/>
      <c r="K71" s="2"/>
      <c r="L71" s="2"/>
      <c r="M71" s="2"/>
      <c r="N71" s="2"/>
      <c r="O71" s="2"/>
      <c r="P71" s="2"/>
      <c r="Q71" s="2"/>
      <c r="R71" s="2"/>
      <c r="S71" s="2"/>
      <c r="T71" s="2"/>
      <c r="U71" s="2"/>
      <c r="V71" s="2"/>
      <c r="W71" s="2"/>
      <c r="X71" s="2"/>
    </row>
    <row r="72" spans="1:24">
      <c r="A72" s="77"/>
      <c r="B72" s="2"/>
      <c r="C72" s="2"/>
      <c r="D72" s="2"/>
      <c r="E72" s="2"/>
      <c r="F72" s="2"/>
      <c r="G72" s="2"/>
      <c r="H72" s="2"/>
      <c r="I72" s="2"/>
      <c r="J72" s="2"/>
      <c r="K72" s="2"/>
      <c r="L72" s="2"/>
      <c r="M72" s="2"/>
      <c r="N72" s="2"/>
      <c r="O72" s="2"/>
      <c r="P72" s="2"/>
      <c r="Q72" s="2"/>
      <c r="R72" s="2"/>
      <c r="S72" s="2"/>
      <c r="T72" s="2"/>
      <c r="U72" s="2"/>
      <c r="V72" s="2"/>
      <c r="W72" s="2"/>
      <c r="X72" s="2"/>
    </row>
    <row r="73" spans="1:24">
      <c r="A73" s="77"/>
      <c r="B73" s="2"/>
      <c r="C73" s="2"/>
      <c r="D73" s="2"/>
      <c r="E73" s="2"/>
      <c r="F73" s="2"/>
      <c r="G73" s="2"/>
      <c r="H73" s="2"/>
      <c r="I73" s="2"/>
      <c r="J73" s="2"/>
      <c r="K73" s="2"/>
      <c r="L73" s="2"/>
      <c r="M73" s="2"/>
      <c r="N73" s="2"/>
      <c r="O73" s="2"/>
      <c r="P73" s="2"/>
      <c r="Q73" s="2"/>
      <c r="R73" s="2"/>
      <c r="S73" s="2"/>
      <c r="T73" s="2"/>
      <c r="U73" s="2"/>
      <c r="V73" s="2"/>
      <c r="W73" s="2"/>
      <c r="X73" s="2"/>
    </row>
    <row r="74" spans="1:24">
      <c r="A74" s="77"/>
      <c r="B74" s="2"/>
      <c r="C74" s="2"/>
      <c r="D74" s="2"/>
      <c r="E74" s="2"/>
      <c r="F74" s="2"/>
      <c r="G74" s="2"/>
      <c r="H74" s="2"/>
      <c r="I74" s="2"/>
      <c r="J74" s="2"/>
      <c r="K74" s="2"/>
      <c r="L74" s="2"/>
      <c r="M74" s="2"/>
      <c r="N74" s="2"/>
      <c r="O74" s="2"/>
      <c r="P74" s="2"/>
      <c r="Q74" s="2"/>
      <c r="R74" s="2"/>
      <c r="S74" s="2"/>
      <c r="T74" s="2"/>
      <c r="U74" s="2"/>
      <c r="V74" s="2"/>
      <c r="W74" s="2"/>
      <c r="X74" s="2"/>
    </row>
    <row r="75" spans="1:24">
      <c r="A75" s="77"/>
      <c r="B75" s="2"/>
      <c r="C75" s="2"/>
      <c r="D75" s="2"/>
      <c r="E75" s="2"/>
      <c r="F75" s="2"/>
      <c r="G75" s="2"/>
      <c r="H75" s="2"/>
      <c r="I75" s="2"/>
      <c r="J75" s="2"/>
      <c r="K75" s="2"/>
      <c r="L75" s="2"/>
      <c r="M75" s="2"/>
      <c r="N75" s="2"/>
      <c r="O75" s="2"/>
      <c r="P75" s="2"/>
      <c r="Q75" s="2"/>
      <c r="R75" s="2"/>
      <c r="S75" s="2"/>
      <c r="T75" s="2"/>
      <c r="U75" s="2"/>
      <c r="V75" s="2"/>
      <c r="W75" s="2"/>
      <c r="X75" s="2"/>
    </row>
    <row r="76" spans="1:24">
      <c r="A76" s="77"/>
      <c r="B76" s="2"/>
      <c r="C76" s="2"/>
      <c r="D76" s="2"/>
      <c r="E76" s="2"/>
      <c r="F76" s="2"/>
      <c r="G76" s="2"/>
      <c r="H76" s="2"/>
      <c r="I76" s="2"/>
      <c r="J76" s="2"/>
      <c r="K76" s="2"/>
      <c r="L76" s="2"/>
      <c r="M76" s="2"/>
      <c r="N76" s="2"/>
      <c r="O76" s="2"/>
      <c r="P76" s="2"/>
      <c r="Q76" s="2"/>
      <c r="R76" s="2"/>
      <c r="S76" s="2"/>
      <c r="T76" s="2"/>
      <c r="U76" s="2"/>
      <c r="V76" s="2"/>
      <c r="W76" s="2"/>
      <c r="X76" s="2"/>
    </row>
    <row r="77" spans="1:24">
      <c r="A77" s="77"/>
      <c r="B77" s="2"/>
      <c r="C77" s="2"/>
      <c r="D77" s="2"/>
      <c r="E77" s="2"/>
      <c r="F77" s="2"/>
      <c r="G77" s="2"/>
      <c r="H77" s="2"/>
      <c r="I77" s="2"/>
      <c r="J77" s="2"/>
      <c r="K77" s="2"/>
      <c r="L77" s="2"/>
      <c r="M77" s="2"/>
      <c r="N77" s="2"/>
      <c r="O77" s="2"/>
      <c r="P77" s="2"/>
      <c r="Q77" s="2"/>
      <c r="R77" s="2"/>
      <c r="S77" s="2"/>
      <c r="T77" s="2"/>
      <c r="U77" s="2"/>
      <c r="V77" s="2"/>
      <c r="W77" s="2"/>
      <c r="X77" s="2"/>
    </row>
    <row r="78" spans="1:24">
      <c r="A78" s="77"/>
      <c r="B78" s="2"/>
      <c r="C78" s="2"/>
      <c r="D78" s="2"/>
      <c r="E78" s="2"/>
      <c r="F78" s="2"/>
      <c r="G78" s="2"/>
      <c r="H78" s="2"/>
      <c r="I78" s="2"/>
      <c r="J78" s="2"/>
      <c r="K78" s="2"/>
      <c r="L78" s="2"/>
      <c r="M78" s="2"/>
      <c r="N78" s="2"/>
      <c r="O78" s="2"/>
      <c r="P78" s="2"/>
      <c r="Q78" s="2"/>
      <c r="R78" s="2"/>
      <c r="S78" s="2"/>
      <c r="T78" s="2"/>
      <c r="U78" s="2"/>
      <c r="V78" s="2"/>
      <c r="W78" s="2"/>
      <c r="X78" s="2"/>
    </row>
    <row r="79" spans="1:24">
      <c r="A79" s="77"/>
      <c r="B79" s="2"/>
      <c r="C79" s="2"/>
      <c r="D79" s="2"/>
      <c r="E79" s="2"/>
      <c r="F79" s="2"/>
      <c r="G79" s="2"/>
      <c r="H79" s="2"/>
      <c r="I79" s="2"/>
      <c r="J79" s="2"/>
      <c r="K79" s="2"/>
      <c r="L79" s="2"/>
      <c r="M79" s="2"/>
      <c r="N79" s="2"/>
      <c r="O79" s="2"/>
      <c r="P79" s="2"/>
      <c r="Q79" s="2"/>
      <c r="R79" s="2"/>
      <c r="S79" s="2"/>
      <c r="T79" s="2"/>
      <c r="U79" s="2"/>
      <c r="V79" s="2"/>
      <c r="W79" s="2"/>
      <c r="X79" s="2"/>
    </row>
    <row r="80" spans="1:24">
      <c r="A80" s="77"/>
      <c r="B80" s="2"/>
      <c r="C80" s="2"/>
      <c r="D80" s="2"/>
      <c r="E80" s="2"/>
      <c r="F80" s="2"/>
      <c r="G80" s="2"/>
      <c r="H80" s="2"/>
      <c r="I80" s="2"/>
      <c r="J80" s="2"/>
      <c r="K80" s="2"/>
      <c r="L80" s="2"/>
      <c r="M80" s="2"/>
      <c r="N80" s="2"/>
      <c r="O80" s="2"/>
      <c r="P80" s="2"/>
      <c r="Q80" s="2"/>
      <c r="R80" s="2"/>
      <c r="S80" s="2"/>
      <c r="T80" s="2"/>
      <c r="U80" s="2"/>
      <c r="V80" s="2"/>
      <c r="W80" s="2"/>
      <c r="X80" s="2"/>
    </row>
    <row r="81" spans="1:24">
      <c r="A81" s="77"/>
      <c r="B81" s="2"/>
      <c r="C81" s="2"/>
      <c r="D81" s="2"/>
      <c r="E81" s="2"/>
      <c r="F81" s="2"/>
      <c r="G81" s="2"/>
      <c r="H81" s="2"/>
      <c r="I81" s="2"/>
      <c r="J81" s="2"/>
      <c r="K81" s="2"/>
      <c r="L81" s="2"/>
      <c r="M81" s="2"/>
      <c r="N81" s="2"/>
      <c r="O81" s="2"/>
      <c r="P81" s="2"/>
      <c r="Q81" s="2"/>
      <c r="R81" s="2"/>
      <c r="S81" s="2"/>
      <c r="T81" s="2"/>
      <c r="U81" s="2"/>
      <c r="V81" s="2"/>
      <c r="W81" s="2"/>
      <c r="X81" s="2"/>
    </row>
    <row r="82" spans="1:24">
      <c r="A82" s="77"/>
      <c r="B82" s="2"/>
      <c r="C82" s="2"/>
      <c r="D82" s="2"/>
      <c r="E82" s="2"/>
      <c r="F82" s="2"/>
      <c r="G82" s="2"/>
      <c r="H82" s="2"/>
      <c r="I82" s="2"/>
      <c r="J82" s="2"/>
      <c r="K82" s="2"/>
      <c r="L82" s="2"/>
      <c r="M82" s="2"/>
      <c r="N82" s="2"/>
      <c r="O82" s="2"/>
      <c r="P82" s="2"/>
      <c r="Q82" s="2"/>
      <c r="R82" s="2"/>
      <c r="S82" s="2"/>
      <c r="T82" s="2"/>
      <c r="U82" s="2"/>
      <c r="V82" s="2"/>
      <c r="W82" s="2"/>
      <c r="X82" s="2"/>
    </row>
    <row r="83" spans="1:24">
      <c r="A83" s="77"/>
      <c r="B83" s="2"/>
      <c r="C83" s="2"/>
      <c r="D83" s="2"/>
      <c r="E83" s="2"/>
      <c r="F83" s="2"/>
      <c r="G83" s="2"/>
      <c r="H83" s="2"/>
      <c r="I83" s="2"/>
      <c r="J83" s="2"/>
      <c r="K83" s="2"/>
      <c r="L83" s="2"/>
      <c r="M83" s="2"/>
      <c r="N83" s="2"/>
      <c r="O83" s="2"/>
      <c r="P83" s="2"/>
      <c r="Q83" s="2"/>
      <c r="R83" s="2"/>
      <c r="S83" s="2"/>
      <c r="T83" s="2"/>
      <c r="U83" s="2"/>
      <c r="V83" s="2"/>
      <c r="W83" s="2"/>
      <c r="X83" s="2"/>
    </row>
    <row r="84" spans="1:24">
      <c r="A84" s="77"/>
      <c r="B84" s="2"/>
      <c r="C84" s="2"/>
      <c r="D84" s="2"/>
      <c r="E84" s="2"/>
      <c r="F84" s="2"/>
      <c r="G84" s="2"/>
      <c r="H84" s="2"/>
      <c r="I84" s="2"/>
      <c r="J84" s="2"/>
      <c r="K84" s="2"/>
      <c r="L84" s="2"/>
      <c r="M84" s="2"/>
      <c r="N84" s="2"/>
      <c r="O84" s="2"/>
      <c r="P84" s="2"/>
      <c r="Q84" s="2"/>
      <c r="R84" s="2"/>
      <c r="S84" s="2"/>
      <c r="T84" s="2"/>
      <c r="U84" s="2"/>
      <c r="V84" s="2"/>
      <c r="W84" s="2"/>
      <c r="X84" s="2"/>
    </row>
    <row r="85" spans="1:24">
      <c r="A85" s="77"/>
      <c r="B85" s="2"/>
      <c r="C85" s="2"/>
      <c r="D85" s="2"/>
      <c r="E85" s="2"/>
      <c r="F85" s="2"/>
      <c r="G85" s="2"/>
      <c r="H85" s="2"/>
      <c r="I85" s="2"/>
      <c r="J85" s="2"/>
      <c r="K85" s="2"/>
      <c r="L85" s="2"/>
      <c r="M85" s="2"/>
      <c r="N85" s="2"/>
      <c r="O85" s="2"/>
      <c r="P85" s="2"/>
      <c r="Q85" s="2"/>
      <c r="R85" s="2"/>
      <c r="S85" s="2"/>
      <c r="T85" s="2"/>
      <c r="U85" s="2"/>
      <c r="V85" s="2"/>
      <c r="W85" s="2"/>
      <c r="X85" s="2"/>
    </row>
    <row r="86" spans="1:24">
      <c r="A86" s="77"/>
      <c r="B86" s="2"/>
      <c r="C86" s="2"/>
      <c r="D86" s="2"/>
      <c r="E86" s="2"/>
      <c r="F86" s="2"/>
      <c r="G86" s="2"/>
      <c r="H86" s="2"/>
      <c r="I86" s="2"/>
      <c r="J86" s="2"/>
      <c r="K86" s="2"/>
      <c r="L86" s="2"/>
      <c r="M86" s="2"/>
      <c r="N86" s="2"/>
      <c r="O86" s="2"/>
      <c r="P86" s="2"/>
      <c r="Q86" s="2"/>
      <c r="R86" s="2"/>
      <c r="S86" s="2"/>
      <c r="T86" s="2"/>
      <c r="U86" s="2"/>
      <c r="V86" s="2"/>
      <c r="W86" s="2"/>
      <c r="X86" s="2"/>
    </row>
    <row r="87" spans="1:24">
      <c r="A87" s="77"/>
      <c r="B87" s="2"/>
      <c r="C87" s="2"/>
      <c r="D87" s="2"/>
      <c r="E87" s="2"/>
      <c r="F87" s="2"/>
      <c r="G87" s="2"/>
      <c r="H87" s="2"/>
      <c r="I87" s="2"/>
      <c r="J87" s="2"/>
      <c r="K87" s="2"/>
      <c r="L87" s="2"/>
      <c r="M87" s="2"/>
      <c r="N87" s="2"/>
      <c r="O87" s="2"/>
      <c r="P87" s="2"/>
      <c r="Q87" s="2"/>
      <c r="R87" s="2"/>
      <c r="S87" s="2"/>
      <c r="T87" s="2"/>
      <c r="U87" s="2"/>
      <c r="V87" s="2"/>
      <c r="W87" s="2"/>
      <c r="X87" s="2"/>
    </row>
    <row r="88" spans="1:24">
      <c r="A88" s="77"/>
      <c r="B88" s="2"/>
      <c r="C88" s="2"/>
      <c r="D88" s="2"/>
      <c r="E88" s="2"/>
      <c r="F88" s="2"/>
      <c r="G88" s="2"/>
      <c r="H88" s="2"/>
      <c r="I88" s="2"/>
      <c r="J88" s="2"/>
      <c r="K88" s="2"/>
      <c r="L88" s="2"/>
      <c r="M88" s="2"/>
      <c r="N88" s="2"/>
      <c r="O88" s="2"/>
      <c r="P88" s="2"/>
      <c r="Q88" s="2"/>
      <c r="R88" s="2"/>
      <c r="S88" s="2"/>
      <c r="T88" s="2"/>
      <c r="U88" s="2"/>
      <c r="V88" s="2"/>
      <c r="W88" s="2"/>
      <c r="X88" s="2"/>
    </row>
    <row r="89" spans="1:24">
      <c r="A89" s="77"/>
      <c r="B89" s="2"/>
      <c r="C89" s="2"/>
      <c r="D89" s="2"/>
      <c r="E89" s="2"/>
      <c r="F89" s="2"/>
      <c r="G89" s="2"/>
      <c r="H89" s="2"/>
      <c r="I89" s="2"/>
      <c r="J89" s="2"/>
      <c r="K89" s="2"/>
      <c r="L89" s="2"/>
      <c r="M89" s="2"/>
      <c r="N89" s="2"/>
      <c r="O89" s="2"/>
      <c r="P89" s="2"/>
      <c r="Q89" s="2"/>
      <c r="R89" s="2"/>
      <c r="S89" s="2"/>
      <c r="T89" s="2"/>
      <c r="U89" s="2"/>
      <c r="V89" s="2"/>
      <c r="W89" s="2"/>
      <c r="X89" s="2"/>
    </row>
    <row r="90" spans="1:24">
      <c r="A90" s="77"/>
      <c r="B90" s="2"/>
      <c r="C90" s="2"/>
      <c r="D90" s="2"/>
      <c r="E90" s="2"/>
      <c r="F90" s="2"/>
      <c r="G90" s="2"/>
      <c r="H90" s="2"/>
      <c r="I90" s="2"/>
      <c r="J90" s="2"/>
      <c r="K90" s="2"/>
      <c r="L90" s="2"/>
      <c r="M90" s="2"/>
      <c r="N90" s="2"/>
      <c r="O90" s="2"/>
      <c r="P90" s="2"/>
      <c r="Q90" s="2"/>
      <c r="R90" s="2"/>
      <c r="S90" s="2"/>
      <c r="T90" s="2"/>
      <c r="U90" s="2"/>
      <c r="V90" s="2"/>
      <c r="W90" s="2"/>
      <c r="X90" s="2"/>
    </row>
    <row r="91" spans="1:24">
      <c r="A91" s="77"/>
      <c r="B91" s="2"/>
      <c r="C91" s="2"/>
      <c r="D91" s="2"/>
      <c r="E91" s="2"/>
      <c r="F91" s="2"/>
      <c r="G91" s="2"/>
      <c r="H91" s="2"/>
      <c r="I91" s="2"/>
      <c r="J91" s="2"/>
      <c r="K91" s="2"/>
      <c r="L91" s="2"/>
      <c r="M91" s="2"/>
      <c r="N91" s="2"/>
      <c r="O91" s="2"/>
      <c r="P91" s="2"/>
      <c r="Q91" s="2"/>
      <c r="R91" s="2"/>
      <c r="S91" s="2"/>
      <c r="T91" s="2"/>
      <c r="U91" s="2"/>
      <c r="V91" s="2"/>
      <c r="W91" s="2"/>
      <c r="X91" s="2"/>
    </row>
    <row r="92" spans="1:24">
      <c r="A92" s="77"/>
      <c r="B92" s="2"/>
      <c r="C92" s="2"/>
      <c r="D92" s="2"/>
      <c r="E92" s="2"/>
      <c r="F92" s="2"/>
      <c r="G92" s="2"/>
      <c r="H92" s="2"/>
      <c r="I92" s="2"/>
      <c r="J92" s="2"/>
      <c r="K92" s="2"/>
      <c r="L92" s="2"/>
      <c r="M92" s="2"/>
      <c r="N92" s="2"/>
      <c r="O92" s="2"/>
      <c r="P92" s="2"/>
      <c r="Q92" s="2"/>
      <c r="R92" s="2"/>
      <c r="S92" s="2"/>
      <c r="T92" s="2"/>
      <c r="U92" s="2"/>
      <c r="V92" s="2"/>
      <c r="W92" s="2"/>
      <c r="X92" s="2"/>
    </row>
    <row r="93" spans="1:24">
      <c r="A93" s="77"/>
      <c r="B93" s="2"/>
      <c r="C93" s="2"/>
      <c r="D93" s="2"/>
      <c r="E93" s="2"/>
      <c r="F93" s="2"/>
      <c r="G93" s="2"/>
      <c r="H93" s="2"/>
      <c r="I93" s="2"/>
      <c r="J93" s="2"/>
      <c r="K93" s="2"/>
      <c r="L93" s="2"/>
      <c r="M93" s="2"/>
      <c r="N93" s="2"/>
      <c r="O93" s="2"/>
      <c r="P93" s="2"/>
      <c r="Q93" s="2"/>
      <c r="R93" s="2"/>
      <c r="S93" s="2"/>
      <c r="T93" s="2"/>
      <c r="U93" s="2"/>
      <c r="V93" s="2"/>
      <c r="W93" s="2"/>
      <c r="X93" s="2"/>
    </row>
    <row r="94" spans="1:24">
      <c r="A94" s="77"/>
      <c r="B94" s="2"/>
      <c r="C94" s="2"/>
      <c r="D94" s="2"/>
      <c r="E94" s="2"/>
      <c r="F94" s="2"/>
      <c r="G94" s="2"/>
      <c r="H94" s="2"/>
      <c r="I94" s="2"/>
      <c r="J94" s="2"/>
      <c r="K94" s="2"/>
      <c r="L94" s="2"/>
      <c r="M94" s="2"/>
      <c r="N94" s="2"/>
      <c r="O94" s="2"/>
      <c r="P94" s="2"/>
      <c r="Q94" s="2"/>
      <c r="R94" s="2"/>
      <c r="S94" s="2"/>
      <c r="T94" s="2"/>
      <c r="U94" s="2"/>
      <c r="V94" s="2"/>
      <c r="W94" s="2"/>
      <c r="X94" s="2"/>
    </row>
    <row r="95" spans="1:24">
      <c r="A95" s="77"/>
      <c r="B95" s="2"/>
      <c r="C95" s="2"/>
      <c r="D95" s="2"/>
      <c r="E95" s="2"/>
      <c r="F95" s="2"/>
      <c r="G95" s="2"/>
      <c r="H95" s="2"/>
      <c r="I95" s="2"/>
      <c r="J95" s="2"/>
      <c r="K95" s="2"/>
      <c r="L95" s="2"/>
      <c r="M95" s="2"/>
      <c r="N95" s="2"/>
      <c r="O95" s="2"/>
      <c r="P95" s="2"/>
      <c r="Q95" s="2"/>
      <c r="R95" s="2"/>
      <c r="S95" s="2"/>
      <c r="T95" s="2"/>
      <c r="U95" s="2"/>
      <c r="V95" s="2"/>
      <c r="W95" s="2"/>
      <c r="X95" s="2"/>
    </row>
    <row r="96" spans="1:24">
      <c r="A96" s="77"/>
      <c r="B96" s="2"/>
      <c r="C96" s="2"/>
      <c r="D96" s="2"/>
      <c r="E96" s="2"/>
      <c r="F96" s="2"/>
      <c r="G96" s="2"/>
      <c r="H96" s="2"/>
      <c r="I96" s="2"/>
      <c r="J96" s="2"/>
      <c r="K96" s="2"/>
      <c r="L96" s="2"/>
      <c r="M96" s="2"/>
      <c r="N96" s="2"/>
      <c r="O96" s="2"/>
      <c r="P96" s="2"/>
      <c r="Q96" s="2"/>
      <c r="R96" s="2"/>
      <c r="S96" s="2"/>
      <c r="T96" s="2"/>
      <c r="U96" s="2"/>
      <c r="V96" s="2"/>
      <c r="W96" s="2"/>
      <c r="X96" s="2"/>
    </row>
    <row r="97" spans="1:24">
      <c r="A97" s="77"/>
      <c r="B97" s="2"/>
      <c r="C97" s="2"/>
      <c r="D97" s="2"/>
      <c r="E97" s="2"/>
      <c r="F97" s="2"/>
      <c r="G97" s="2"/>
      <c r="H97" s="2"/>
      <c r="I97" s="2"/>
      <c r="J97" s="2"/>
      <c r="K97" s="2"/>
      <c r="L97" s="2"/>
      <c r="M97" s="2"/>
      <c r="N97" s="2"/>
      <c r="O97" s="2"/>
      <c r="P97" s="2"/>
      <c r="Q97" s="2"/>
      <c r="R97" s="2"/>
      <c r="S97" s="2"/>
      <c r="T97" s="2"/>
      <c r="U97" s="2"/>
      <c r="V97" s="2"/>
      <c r="W97" s="2"/>
      <c r="X97" s="2"/>
    </row>
    <row r="98" spans="1:24">
      <c r="A98" s="77"/>
      <c r="B98" s="2"/>
      <c r="C98" s="2"/>
      <c r="D98" s="2"/>
      <c r="E98" s="2"/>
      <c r="F98" s="2"/>
      <c r="G98" s="2"/>
      <c r="H98" s="2"/>
      <c r="I98" s="2"/>
      <c r="J98" s="2"/>
      <c r="K98" s="2"/>
      <c r="L98" s="2"/>
      <c r="M98" s="2"/>
      <c r="N98" s="2"/>
      <c r="O98" s="2"/>
      <c r="P98" s="2"/>
      <c r="Q98" s="2"/>
      <c r="R98" s="2"/>
      <c r="S98" s="2"/>
      <c r="T98" s="2"/>
      <c r="U98" s="2"/>
      <c r="V98" s="2"/>
      <c r="W98" s="2"/>
      <c r="X98" s="2"/>
    </row>
    <row r="99" spans="1:24">
      <c r="A99" s="77"/>
      <c r="B99" s="2"/>
      <c r="C99" s="2"/>
      <c r="D99" s="2"/>
      <c r="E99" s="2"/>
      <c r="F99" s="2"/>
      <c r="G99" s="2"/>
      <c r="H99" s="2"/>
      <c r="I99" s="2"/>
      <c r="J99" s="2"/>
      <c r="K99" s="2"/>
      <c r="L99" s="2"/>
      <c r="M99" s="2"/>
      <c r="N99" s="2"/>
      <c r="O99" s="2"/>
      <c r="P99" s="2"/>
      <c r="Q99" s="2"/>
      <c r="R99" s="2"/>
      <c r="S99" s="2"/>
      <c r="T99" s="2"/>
      <c r="U99" s="2"/>
      <c r="V99" s="2"/>
      <c r="W99" s="2"/>
      <c r="X99" s="2"/>
    </row>
    <row r="100" spans="1:24">
      <c r="A100" s="77"/>
      <c r="B100" s="2"/>
      <c r="C100" s="2"/>
      <c r="D100" s="2"/>
      <c r="E100" s="2"/>
      <c r="F100" s="2"/>
      <c r="G100" s="2"/>
      <c r="H100" s="2"/>
      <c r="I100" s="2"/>
      <c r="J100" s="2"/>
      <c r="K100" s="2"/>
      <c r="L100" s="2"/>
      <c r="M100" s="2"/>
      <c r="N100" s="2"/>
      <c r="O100" s="2"/>
      <c r="P100" s="2"/>
      <c r="Q100" s="2"/>
      <c r="R100" s="2"/>
      <c r="S100" s="2"/>
      <c r="T100" s="2"/>
      <c r="U100" s="2"/>
      <c r="V100" s="2"/>
      <c r="W100" s="2"/>
      <c r="X100" s="2"/>
    </row>
    <row r="101" spans="1:24">
      <c r="A101" s="77"/>
      <c r="B101" s="2"/>
      <c r="C101" s="2"/>
      <c r="D101" s="2"/>
      <c r="E101" s="2"/>
      <c r="F101" s="2"/>
      <c r="G101" s="2"/>
      <c r="H101" s="2"/>
      <c r="I101" s="2"/>
      <c r="J101" s="2"/>
      <c r="K101" s="2"/>
      <c r="L101" s="2"/>
      <c r="M101" s="2"/>
      <c r="N101" s="2"/>
      <c r="O101" s="2"/>
      <c r="P101" s="2"/>
      <c r="Q101" s="2"/>
      <c r="R101" s="2"/>
      <c r="S101" s="2"/>
      <c r="T101" s="2"/>
      <c r="U101" s="2"/>
      <c r="V101" s="2"/>
      <c r="W101" s="2"/>
      <c r="X101" s="2"/>
    </row>
    <row r="102" spans="1:24">
      <c r="A102" s="77"/>
      <c r="B102" s="2"/>
      <c r="C102" s="2"/>
      <c r="D102" s="2"/>
      <c r="E102" s="2"/>
      <c r="F102" s="2"/>
      <c r="G102" s="2"/>
      <c r="H102" s="2"/>
      <c r="I102" s="2"/>
      <c r="J102" s="2"/>
      <c r="K102" s="2"/>
      <c r="L102" s="2"/>
      <c r="M102" s="2"/>
      <c r="N102" s="2"/>
      <c r="O102" s="2"/>
      <c r="P102" s="2"/>
      <c r="Q102" s="2"/>
      <c r="R102" s="2"/>
      <c r="S102" s="2"/>
      <c r="T102" s="2"/>
      <c r="U102" s="2"/>
      <c r="V102" s="2"/>
      <c r="W102" s="2"/>
      <c r="X102" s="2"/>
    </row>
    <row r="103" spans="1:24">
      <c r="A103" s="77"/>
      <c r="B103" s="2"/>
      <c r="C103" s="2"/>
      <c r="D103" s="2"/>
      <c r="E103" s="2"/>
      <c r="F103" s="2"/>
      <c r="G103" s="2"/>
      <c r="H103" s="2"/>
      <c r="I103" s="2"/>
      <c r="J103" s="2"/>
      <c r="K103" s="2"/>
      <c r="L103" s="2"/>
      <c r="M103" s="2"/>
      <c r="N103" s="2"/>
      <c r="O103" s="2"/>
      <c r="P103" s="2"/>
      <c r="Q103" s="2"/>
      <c r="R103" s="2"/>
      <c r="S103" s="2"/>
      <c r="T103" s="2"/>
      <c r="U103" s="2"/>
      <c r="V103" s="2"/>
      <c r="W103" s="2"/>
      <c r="X103" s="2"/>
    </row>
    <row r="104" spans="1:24">
      <c r="A104" s="77"/>
      <c r="B104" s="2"/>
      <c r="C104" s="2"/>
      <c r="D104" s="2"/>
      <c r="E104" s="2"/>
      <c r="F104" s="2"/>
      <c r="G104" s="2"/>
      <c r="H104" s="2"/>
      <c r="I104" s="2"/>
      <c r="J104" s="2"/>
      <c r="K104" s="2"/>
      <c r="L104" s="2"/>
      <c r="M104" s="2"/>
      <c r="N104" s="2"/>
      <c r="O104" s="2"/>
      <c r="P104" s="2"/>
      <c r="Q104" s="2"/>
      <c r="R104" s="2"/>
      <c r="S104" s="2"/>
      <c r="T104" s="2"/>
      <c r="U104" s="2"/>
      <c r="V104" s="2"/>
      <c r="W104" s="2"/>
      <c r="X104" s="2"/>
    </row>
    <row r="105" spans="1:24">
      <c r="A105" s="77"/>
      <c r="B105" s="2"/>
      <c r="C105" s="2"/>
      <c r="D105" s="2"/>
      <c r="E105" s="2"/>
      <c r="F105" s="2"/>
      <c r="G105" s="2"/>
      <c r="H105" s="2"/>
      <c r="I105" s="2"/>
      <c r="J105" s="2"/>
      <c r="K105" s="2"/>
      <c r="L105" s="2"/>
      <c r="M105" s="2"/>
      <c r="N105" s="2"/>
      <c r="O105" s="2"/>
      <c r="P105" s="2"/>
      <c r="Q105" s="2"/>
      <c r="R105" s="2"/>
      <c r="S105" s="2"/>
      <c r="T105" s="2"/>
      <c r="U105" s="2"/>
      <c r="V105" s="2"/>
      <c r="W105" s="2"/>
      <c r="X105" s="2"/>
    </row>
    <row r="106" spans="1:24">
      <c r="A106" s="77"/>
      <c r="B106" s="2"/>
      <c r="C106" s="2"/>
      <c r="D106" s="2"/>
      <c r="E106" s="2"/>
      <c r="F106" s="2"/>
      <c r="G106" s="2"/>
      <c r="H106" s="2"/>
      <c r="I106" s="2"/>
      <c r="J106" s="2"/>
      <c r="K106" s="2"/>
      <c r="L106" s="2"/>
      <c r="M106" s="2"/>
      <c r="N106" s="2"/>
      <c r="O106" s="2"/>
      <c r="P106" s="2"/>
      <c r="Q106" s="2"/>
      <c r="R106" s="2"/>
      <c r="S106" s="2"/>
      <c r="T106" s="2"/>
      <c r="U106" s="2"/>
      <c r="V106" s="2"/>
      <c r="W106" s="2"/>
      <c r="X106" s="2"/>
    </row>
    <row r="107" spans="1:24">
      <c r="A107" s="77"/>
      <c r="B107" s="2"/>
      <c r="C107" s="2"/>
      <c r="D107" s="2"/>
      <c r="E107" s="2"/>
      <c r="F107" s="2"/>
      <c r="G107" s="2"/>
      <c r="H107" s="2"/>
      <c r="I107" s="2"/>
      <c r="J107" s="2"/>
      <c r="K107" s="2"/>
      <c r="L107" s="2"/>
      <c r="M107" s="2"/>
      <c r="N107" s="2"/>
      <c r="O107" s="2"/>
      <c r="P107" s="2"/>
      <c r="Q107" s="2"/>
      <c r="R107" s="2"/>
      <c r="S107" s="2"/>
      <c r="T107" s="2"/>
      <c r="U107" s="2"/>
      <c r="V107" s="2"/>
      <c r="W107" s="2"/>
      <c r="X107" s="2"/>
    </row>
    <row r="108" spans="1:24">
      <c r="A108" s="77"/>
      <c r="B108" s="2"/>
      <c r="C108" s="2"/>
      <c r="D108" s="2"/>
      <c r="E108" s="2"/>
      <c r="F108" s="2"/>
      <c r="G108" s="2"/>
      <c r="H108" s="2"/>
      <c r="I108" s="2"/>
      <c r="J108" s="2"/>
      <c r="K108" s="2"/>
      <c r="L108" s="2"/>
      <c r="M108" s="2"/>
      <c r="N108" s="2"/>
      <c r="O108" s="2"/>
      <c r="P108" s="2"/>
      <c r="Q108" s="2"/>
      <c r="R108" s="2"/>
      <c r="S108" s="2"/>
      <c r="T108" s="2"/>
      <c r="U108" s="2"/>
      <c r="V108" s="2"/>
      <c r="W108" s="2"/>
      <c r="X108" s="2"/>
    </row>
    <row r="109" spans="1:24">
      <c r="A109" s="77"/>
      <c r="B109" s="2"/>
      <c r="C109" s="2"/>
      <c r="D109" s="2"/>
      <c r="E109" s="2"/>
      <c r="F109" s="2"/>
      <c r="G109" s="2"/>
      <c r="H109" s="2"/>
      <c r="I109" s="2"/>
      <c r="J109" s="2"/>
      <c r="K109" s="2"/>
      <c r="L109" s="2"/>
      <c r="M109" s="2"/>
      <c r="N109" s="2"/>
      <c r="O109" s="2"/>
      <c r="P109" s="2"/>
      <c r="Q109" s="2"/>
      <c r="R109" s="2"/>
      <c r="S109" s="2"/>
      <c r="T109" s="2"/>
      <c r="U109" s="2"/>
      <c r="V109" s="2"/>
      <c r="W109" s="2"/>
      <c r="X109" s="2"/>
    </row>
    <row r="110" spans="1:24">
      <c r="A110" s="77"/>
      <c r="B110" s="2"/>
      <c r="C110" s="2"/>
      <c r="D110" s="2"/>
      <c r="E110" s="2"/>
      <c r="F110" s="2"/>
      <c r="G110" s="2"/>
      <c r="H110" s="2"/>
      <c r="I110" s="2"/>
      <c r="J110" s="2"/>
      <c r="K110" s="2"/>
      <c r="L110" s="2"/>
      <c r="M110" s="2"/>
      <c r="N110" s="2"/>
      <c r="O110" s="2"/>
      <c r="P110" s="2"/>
      <c r="Q110" s="2"/>
      <c r="R110" s="2"/>
      <c r="S110" s="2"/>
      <c r="T110" s="2"/>
      <c r="U110" s="2"/>
      <c r="V110" s="2"/>
      <c r="W110" s="2"/>
      <c r="X110" s="2"/>
    </row>
    <row r="111" spans="1:24">
      <c r="A111" s="77"/>
      <c r="B111" s="2"/>
      <c r="C111" s="2"/>
      <c r="D111" s="2"/>
      <c r="E111" s="2"/>
      <c r="F111" s="2"/>
      <c r="G111" s="2"/>
      <c r="H111" s="2"/>
      <c r="I111" s="2"/>
      <c r="J111" s="2"/>
      <c r="K111" s="2"/>
      <c r="L111" s="2"/>
      <c r="M111" s="2"/>
      <c r="N111" s="2"/>
      <c r="O111" s="2"/>
      <c r="P111" s="2"/>
      <c r="Q111" s="2"/>
      <c r="R111" s="2"/>
      <c r="S111" s="2"/>
      <c r="T111" s="2"/>
      <c r="U111" s="2"/>
      <c r="V111" s="2"/>
      <c r="W111" s="2"/>
      <c r="X111" s="2"/>
    </row>
    <row r="112" spans="1:24">
      <c r="A112" s="77"/>
      <c r="B112" s="2"/>
      <c r="C112" s="2"/>
      <c r="D112" s="2"/>
      <c r="E112" s="2"/>
      <c r="F112" s="2"/>
      <c r="G112" s="2"/>
      <c r="H112" s="2"/>
      <c r="I112" s="2"/>
      <c r="J112" s="2"/>
      <c r="K112" s="2"/>
      <c r="L112" s="2"/>
      <c r="M112" s="2"/>
      <c r="N112" s="2"/>
      <c r="O112" s="2"/>
      <c r="P112" s="2"/>
      <c r="Q112" s="2"/>
      <c r="R112" s="2"/>
      <c r="S112" s="2"/>
      <c r="T112" s="2"/>
      <c r="U112" s="2"/>
      <c r="V112" s="2"/>
      <c r="W112" s="2"/>
      <c r="X112" s="2"/>
    </row>
    <row r="113" spans="1:24">
      <c r="A113" s="77"/>
      <c r="B113" s="2"/>
      <c r="C113" s="2"/>
      <c r="D113" s="2"/>
      <c r="E113" s="2"/>
      <c r="F113" s="2"/>
      <c r="G113" s="2"/>
      <c r="H113" s="2"/>
      <c r="I113" s="2"/>
      <c r="J113" s="2"/>
      <c r="K113" s="2"/>
      <c r="L113" s="2"/>
      <c r="M113" s="2"/>
      <c r="N113" s="2"/>
      <c r="O113" s="2"/>
      <c r="P113" s="2"/>
      <c r="Q113" s="2"/>
      <c r="R113" s="2"/>
      <c r="S113" s="2"/>
      <c r="T113" s="2"/>
      <c r="U113" s="2"/>
      <c r="V113" s="2"/>
      <c r="W113" s="2"/>
      <c r="X113" s="2"/>
    </row>
    <row r="114" spans="1:24">
      <c r="A114" s="77"/>
      <c r="B114" s="2"/>
      <c r="C114" s="2"/>
      <c r="D114" s="2"/>
      <c r="E114" s="2"/>
      <c r="F114" s="2"/>
      <c r="G114" s="2"/>
      <c r="H114" s="2"/>
      <c r="I114" s="2"/>
      <c r="J114" s="2"/>
      <c r="K114" s="2"/>
      <c r="L114" s="2"/>
      <c r="M114" s="2"/>
      <c r="N114" s="2"/>
      <c r="O114" s="2"/>
      <c r="P114" s="2"/>
      <c r="Q114" s="2"/>
      <c r="R114" s="2"/>
      <c r="S114" s="2"/>
      <c r="T114" s="2"/>
      <c r="U114" s="2"/>
      <c r="V114" s="2"/>
      <c r="W114" s="2"/>
      <c r="X114" s="2"/>
    </row>
    <row r="115" spans="1:24">
      <c r="A115" s="77"/>
      <c r="B115" s="2"/>
      <c r="C115" s="2"/>
      <c r="D115" s="2"/>
      <c r="E115" s="2"/>
      <c r="F115" s="2"/>
      <c r="G115" s="2"/>
      <c r="H115" s="2"/>
      <c r="I115" s="2"/>
      <c r="J115" s="2"/>
      <c r="K115" s="2"/>
      <c r="L115" s="2"/>
      <c r="M115" s="2"/>
      <c r="N115" s="2"/>
      <c r="O115" s="2"/>
      <c r="P115" s="2"/>
      <c r="Q115" s="2"/>
      <c r="R115" s="2"/>
      <c r="S115" s="2"/>
      <c r="T115" s="2"/>
      <c r="U115" s="2"/>
      <c r="V115" s="2"/>
      <c r="W115" s="2"/>
      <c r="X115" s="2"/>
    </row>
    <row r="116" spans="1:24">
      <c r="A116" s="77"/>
      <c r="B116" s="2"/>
      <c r="C116" s="2"/>
      <c r="D116" s="2"/>
      <c r="E116" s="2"/>
      <c r="F116" s="2"/>
      <c r="G116" s="2"/>
      <c r="H116" s="2"/>
      <c r="I116" s="2"/>
      <c r="J116" s="2"/>
      <c r="K116" s="2"/>
      <c r="L116" s="2"/>
      <c r="M116" s="2"/>
      <c r="N116" s="2"/>
      <c r="O116" s="2"/>
      <c r="P116" s="2"/>
      <c r="Q116" s="2"/>
      <c r="R116" s="2"/>
      <c r="S116" s="2"/>
      <c r="T116" s="2"/>
      <c r="U116" s="2"/>
      <c r="V116" s="2"/>
      <c r="W116" s="2"/>
      <c r="X116" s="2"/>
    </row>
    <row r="117" spans="1:24">
      <c r="A117" s="77"/>
      <c r="B117" s="2"/>
      <c r="C117" s="2"/>
      <c r="D117" s="2"/>
      <c r="E117" s="2"/>
      <c r="F117" s="2"/>
      <c r="G117" s="2"/>
      <c r="H117" s="2"/>
      <c r="I117" s="2"/>
      <c r="J117" s="2"/>
      <c r="K117" s="2"/>
      <c r="L117" s="2"/>
      <c r="M117" s="2"/>
      <c r="N117" s="2"/>
      <c r="O117" s="2"/>
      <c r="P117" s="2"/>
      <c r="Q117" s="2"/>
      <c r="R117" s="2"/>
      <c r="S117" s="2"/>
      <c r="T117" s="2"/>
      <c r="U117" s="2"/>
      <c r="V117" s="2"/>
      <c r="W117" s="2"/>
      <c r="X117" s="2"/>
    </row>
    <row r="118" spans="1:24">
      <c r="A118" s="77"/>
      <c r="B118" s="2"/>
      <c r="C118" s="2"/>
      <c r="D118" s="2"/>
      <c r="E118" s="2"/>
      <c r="F118" s="2"/>
      <c r="G118" s="2"/>
      <c r="H118" s="2"/>
      <c r="I118" s="2"/>
      <c r="J118" s="2"/>
      <c r="K118" s="2"/>
      <c r="L118" s="2"/>
      <c r="M118" s="2"/>
      <c r="N118" s="2"/>
      <c r="O118" s="2"/>
      <c r="P118" s="2"/>
      <c r="Q118" s="2"/>
      <c r="R118" s="2"/>
      <c r="S118" s="2"/>
      <c r="T118" s="2"/>
      <c r="U118" s="2"/>
      <c r="V118" s="2"/>
      <c r="W118" s="2"/>
      <c r="X118" s="2"/>
    </row>
    <row r="119" spans="1:24">
      <c r="A119" s="77"/>
      <c r="B119" s="2"/>
      <c r="C119" s="2"/>
      <c r="D119" s="2"/>
      <c r="E119" s="2"/>
      <c r="F119" s="2"/>
      <c r="G119" s="2"/>
      <c r="H119" s="2"/>
      <c r="I119" s="2"/>
      <c r="J119" s="2"/>
      <c r="K119" s="2"/>
      <c r="L119" s="2"/>
      <c r="M119" s="2"/>
      <c r="N119" s="2"/>
      <c r="O119" s="2"/>
      <c r="P119" s="2"/>
      <c r="Q119" s="2"/>
      <c r="R119" s="2"/>
      <c r="S119" s="2"/>
      <c r="T119" s="2"/>
      <c r="U119" s="2"/>
      <c r="V119" s="2"/>
      <c r="W119" s="2"/>
      <c r="X119" s="2"/>
    </row>
    <row r="120" spans="1:24">
      <c r="A120" s="77"/>
      <c r="B120" s="2"/>
      <c r="C120" s="2"/>
      <c r="D120" s="2"/>
      <c r="E120" s="2"/>
      <c r="F120" s="2"/>
      <c r="G120" s="2"/>
      <c r="H120" s="2"/>
      <c r="I120" s="2"/>
      <c r="J120" s="2"/>
      <c r="K120" s="2"/>
      <c r="L120" s="2"/>
      <c r="M120" s="2"/>
      <c r="N120" s="2"/>
      <c r="O120" s="2"/>
      <c r="P120" s="2"/>
      <c r="Q120" s="2"/>
      <c r="R120" s="2"/>
      <c r="S120" s="2"/>
      <c r="T120" s="2"/>
      <c r="U120" s="2"/>
      <c r="V120" s="2"/>
      <c r="W120" s="2"/>
      <c r="X120" s="2"/>
    </row>
    <row r="121" spans="1:24">
      <c r="A121" s="77"/>
      <c r="B121" s="2"/>
      <c r="C121" s="2"/>
      <c r="D121" s="2"/>
      <c r="E121" s="2"/>
      <c r="F121" s="2"/>
      <c r="G121" s="2"/>
      <c r="H121" s="2"/>
      <c r="I121" s="2"/>
      <c r="J121" s="2"/>
      <c r="K121" s="2"/>
      <c r="L121" s="2"/>
      <c r="M121" s="2"/>
      <c r="N121" s="2"/>
      <c r="O121" s="2"/>
      <c r="P121" s="2"/>
      <c r="Q121" s="2"/>
      <c r="R121" s="2"/>
      <c r="S121" s="2"/>
      <c r="T121" s="2"/>
      <c r="U121" s="2"/>
      <c r="V121" s="2"/>
      <c r="W121" s="2"/>
      <c r="X121" s="2"/>
    </row>
  </sheetData>
  <mergeCells count="46">
    <mergeCell ref="AC3:AE3"/>
    <mergeCell ref="A5:A8"/>
    <mergeCell ref="B5:B8"/>
    <mergeCell ref="C5:F5"/>
    <mergeCell ref="G5:O5"/>
    <mergeCell ref="P5:R5"/>
    <mergeCell ref="S5:T6"/>
    <mergeCell ref="U5:X5"/>
    <mergeCell ref="C6:C8"/>
    <mergeCell ref="D6:D8"/>
    <mergeCell ref="E6:E8"/>
    <mergeCell ref="F6:F8"/>
    <mergeCell ref="G6:O6"/>
    <mergeCell ref="P6:R6"/>
    <mergeCell ref="U6:U8"/>
    <mergeCell ref="S7:S8"/>
    <mergeCell ref="T7:T8"/>
    <mergeCell ref="W6:W8"/>
    <mergeCell ref="X6:X8"/>
    <mergeCell ref="G7:G8"/>
    <mergeCell ref="H7:I7"/>
    <mergeCell ref="J7:M7"/>
    <mergeCell ref="N7:N8"/>
    <mergeCell ref="O7:O8"/>
    <mergeCell ref="P7:P8"/>
    <mergeCell ref="Q7:Q8"/>
    <mergeCell ref="R7:R8"/>
    <mergeCell ref="V6:V8"/>
    <mergeCell ref="AA33:AP33"/>
    <mergeCell ref="A42:A43"/>
    <mergeCell ref="B42:B43"/>
    <mergeCell ref="C42:C43"/>
    <mergeCell ref="D42:D43"/>
    <mergeCell ref="E42:E43"/>
    <mergeCell ref="F42:F43"/>
    <mergeCell ref="S42:S43"/>
    <mergeCell ref="G43:M43"/>
    <mergeCell ref="N43:O43"/>
    <mergeCell ref="P43:Q43"/>
    <mergeCell ref="W42:W43"/>
    <mergeCell ref="X42:X43"/>
    <mergeCell ref="H9:I9"/>
    <mergeCell ref="J9:M9"/>
    <mergeCell ref="T42:T43"/>
    <mergeCell ref="U42:U43"/>
    <mergeCell ref="V42:V43"/>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B050"/>
  </sheetPr>
  <dimension ref="A1:AA34"/>
  <sheetViews>
    <sheetView zoomScale="85" zoomScaleNormal="85" workbookViewId="0">
      <selection activeCell="I32" sqref="I32"/>
    </sheetView>
  </sheetViews>
  <sheetFormatPr defaultRowHeight="12.95" customHeight="1"/>
  <cols>
    <col min="1" max="1" width="5.28515625" style="765" customWidth="1"/>
    <col min="2" max="2" width="37.140625" style="765" customWidth="1"/>
    <col min="3" max="6" width="3" style="765" bestFit="1" customWidth="1"/>
    <col min="7" max="7" width="4" style="765" bestFit="1" customWidth="1"/>
    <col min="8" max="8" width="14.5703125" style="765" customWidth="1"/>
    <col min="9" max="9" width="15.28515625" style="776" customWidth="1"/>
    <col min="10" max="10" width="21" style="765" customWidth="1"/>
    <col min="11" max="11" width="10" style="765" bestFit="1" customWidth="1"/>
    <col min="12" max="12" width="24.5703125" style="765" customWidth="1"/>
    <col min="13" max="14" width="14.5703125" style="765" bestFit="1" customWidth="1"/>
    <col min="15" max="20" width="9.140625" style="765"/>
    <col min="21" max="21" width="12.42578125" style="765" bestFit="1" customWidth="1"/>
    <col min="22" max="22" width="9.140625" style="765"/>
    <col min="23" max="23" width="12.42578125" style="765" bestFit="1" customWidth="1"/>
    <col min="24" max="16384" width="9.140625" style="765"/>
  </cols>
  <sheetData>
    <row r="1" spans="1:10" ht="12.95" customHeight="1">
      <c r="A1" s="761"/>
      <c r="B1" s="762"/>
      <c r="C1" s="762"/>
      <c r="D1" s="762"/>
      <c r="E1" s="762"/>
      <c r="F1" s="762"/>
      <c r="G1" s="762"/>
      <c r="H1" s="763"/>
      <c r="I1" s="764"/>
      <c r="J1" s="763"/>
    </row>
    <row r="2" spans="1:10" ht="12.95" customHeight="1">
      <c r="A2" s="767" t="s">
        <v>304</v>
      </c>
      <c r="B2" s="771" t="s">
        <v>296</v>
      </c>
      <c r="C2" s="771"/>
      <c r="D2" s="771"/>
      <c r="E2" s="771"/>
      <c r="F2" s="771"/>
      <c r="G2" s="771"/>
      <c r="H2" s="771"/>
      <c r="I2" s="772"/>
      <c r="J2" s="771"/>
    </row>
    <row r="3" spans="1:10" ht="12.95" customHeight="1">
      <c r="A3" s="892" t="s">
        <v>319</v>
      </c>
      <c r="B3" s="892"/>
      <c r="C3" s="892"/>
      <c r="D3" s="892"/>
      <c r="E3" s="892"/>
      <c r="F3" s="892"/>
      <c r="G3" s="892"/>
      <c r="H3" s="892"/>
      <c r="I3" s="892"/>
      <c r="J3" s="892"/>
    </row>
    <row r="4" spans="1:10" ht="12.95" customHeight="1">
      <c r="A4" s="892"/>
      <c r="B4" s="892"/>
      <c r="C4" s="892"/>
      <c r="D4" s="892"/>
      <c r="E4" s="892"/>
      <c r="F4" s="892"/>
      <c r="G4" s="892"/>
      <c r="H4" s="892"/>
      <c r="I4" s="892"/>
      <c r="J4" s="892"/>
    </row>
    <row r="5" spans="1:10" ht="12.95" customHeight="1">
      <c r="A5" s="773" t="s">
        <v>314</v>
      </c>
      <c r="C5" s="773"/>
      <c r="D5" s="773"/>
      <c r="E5" s="773"/>
      <c r="F5" s="773"/>
      <c r="G5" s="773"/>
      <c r="H5" s="774"/>
      <c r="I5" s="775"/>
      <c r="J5" s="774"/>
    </row>
    <row r="6" spans="1:10" ht="12.95" customHeight="1">
      <c r="A6" s="767"/>
      <c r="B6" s="773"/>
      <c r="C6" s="773"/>
      <c r="D6" s="773"/>
      <c r="E6" s="773"/>
      <c r="F6" s="773"/>
      <c r="G6" s="773"/>
      <c r="H6" s="774"/>
      <c r="I6" s="775"/>
      <c r="J6" s="774"/>
    </row>
    <row r="7" spans="1:10" s="771" customFormat="1" ht="22.5" customHeight="1">
      <c r="A7" s="769" t="s">
        <v>85</v>
      </c>
      <c r="B7" s="803" t="s">
        <v>316</v>
      </c>
      <c r="C7" s="886" t="s">
        <v>202</v>
      </c>
      <c r="D7" s="887"/>
      <c r="E7" s="887"/>
      <c r="F7" s="887"/>
      <c r="G7" s="888"/>
      <c r="H7" s="804" t="s">
        <v>317</v>
      </c>
      <c r="I7" s="805" t="s">
        <v>318</v>
      </c>
      <c r="J7" s="803" t="s">
        <v>201</v>
      </c>
    </row>
    <row r="8" spans="1:10" ht="18.75" customHeight="1">
      <c r="A8" s="793">
        <v>1</v>
      </c>
      <c r="B8" s="794" t="s">
        <v>221</v>
      </c>
      <c r="C8" s="795">
        <v>2</v>
      </c>
      <c r="D8" s="795">
        <v>6</v>
      </c>
      <c r="E8" s="795">
        <v>1</v>
      </c>
      <c r="F8" s="795">
        <v>4</v>
      </c>
      <c r="G8" s="795">
        <v>1</v>
      </c>
      <c r="H8" s="796">
        <v>1</v>
      </c>
      <c r="I8" s="837">
        <v>3410000</v>
      </c>
      <c r="J8" s="797" t="s">
        <v>224</v>
      </c>
    </row>
    <row r="9" spans="1:10" ht="18.75" customHeight="1">
      <c r="A9" s="798">
        <v>2</v>
      </c>
      <c r="B9" s="387" t="s">
        <v>226</v>
      </c>
      <c r="C9" s="397">
        <v>2</v>
      </c>
      <c r="D9" s="397">
        <v>6</v>
      </c>
      <c r="E9" s="397">
        <v>1</v>
      </c>
      <c r="F9" s="397">
        <v>4</v>
      </c>
      <c r="G9" s="397">
        <v>1</v>
      </c>
      <c r="H9" s="393">
        <v>1</v>
      </c>
      <c r="I9" s="838">
        <v>2970000</v>
      </c>
      <c r="J9" s="390" t="s">
        <v>224</v>
      </c>
    </row>
    <row r="10" spans="1:10" ht="18.75" customHeight="1">
      <c r="A10" s="798">
        <v>3</v>
      </c>
      <c r="B10" s="387" t="s">
        <v>228</v>
      </c>
      <c r="C10" s="386">
        <v>2</v>
      </c>
      <c r="D10" s="386">
        <v>6</v>
      </c>
      <c r="E10" s="386">
        <v>1</v>
      </c>
      <c r="F10" s="386">
        <v>4</v>
      </c>
      <c r="G10" s="386">
        <v>6</v>
      </c>
      <c r="H10" s="393">
        <v>1</v>
      </c>
      <c r="I10" s="838">
        <v>7650000</v>
      </c>
      <c r="J10" s="390" t="s">
        <v>224</v>
      </c>
    </row>
    <row r="11" spans="1:10" ht="18.75" customHeight="1">
      <c r="A11" s="798">
        <v>4</v>
      </c>
      <c r="B11" s="387" t="s">
        <v>232</v>
      </c>
      <c r="C11" s="397">
        <v>2</v>
      </c>
      <c r="D11" s="397">
        <v>6</v>
      </c>
      <c r="E11" s="397">
        <v>2</v>
      </c>
      <c r="F11" s="397">
        <v>4</v>
      </c>
      <c r="G11" s="397">
        <v>3</v>
      </c>
      <c r="H11" s="393">
        <v>1</v>
      </c>
      <c r="I11" s="838">
        <v>6830000</v>
      </c>
      <c r="J11" s="390" t="s">
        <v>224</v>
      </c>
    </row>
    <row r="12" spans="1:10" ht="18.75" customHeight="1">
      <c r="A12" s="798">
        <v>5</v>
      </c>
      <c r="B12" s="387" t="s">
        <v>236</v>
      </c>
      <c r="C12" s="386">
        <v>2</v>
      </c>
      <c r="D12" s="386">
        <v>6</v>
      </c>
      <c r="E12" s="386">
        <v>2</v>
      </c>
      <c r="F12" s="386">
        <v>7</v>
      </c>
      <c r="G12" s="386">
        <v>1</v>
      </c>
      <c r="H12" s="393">
        <v>1</v>
      </c>
      <c r="I12" s="838">
        <v>1606000</v>
      </c>
      <c r="J12" s="390" t="s">
        <v>224</v>
      </c>
    </row>
    <row r="13" spans="1:10" ht="18.75" customHeight="1">
      <c r="A13" s="798">
        <v>6</v>
      </c>
      <c r="B13" s="387" t="s">
        <v>237</v>
      </c>
      <c r="C13" s="386">
        <v>2</v>
      </c>
      <c r="D13" s="386">
        <v>6</v>
      </c>
      <c r="E13" s="386">
        <v>1</v>
      </c>
      <c r="F13" s="386">
        <v>5</v>
      </c>
      <c r="G13" s="386">
        <v>41</v>
      </c>
      <c r="H13" s="393">
        <v>1</v>
      </c>
      <c r="I13" s="838">
        <v>13300000</v>
      </c>
      <c r="J13" s="390" t="s">
        <v>224</v>
      </c>
    </row>
    <row r="14" spans="1:10" ht="31.5" customHeight="1">
      <c r="A14" s="799">
        <v>7</v>
      </c>
      <c r="B14" s="777" t="s">
        <v>230</v>
      </c>
      <c r="C14" s="800">
        <v>2</v>
      </c>
      <c r="D14" s="800">
        <v>6</v>
      </c>
      <c r="E14" s="800">
        <v>2</v>
      </c>
      <c r="F14" s="800">
        <v>4</v>
      </c>
      <c r="G14" s="800">
        <v>1</v>
      </c>
      <c r="H14" s="801">
        <v>1</v>
      </c>
      <c r="I14" s="839">
        <v>1500000</v>
      </c>
      <c r="J14" s="802" t="s">
        <v>315</v>
      </c>
    </row>
    <row r="15" spans="1:10" ht="24.75" customHeight="1">
      <c r="A15" s="766"/>
      <c r="B15" s="889" t="s">
        <v>136</v>
      </c>
      <c r="C15" s="890"/>
      <c r="D15" s="890"/>
      <c r="E15" s="890"/>
      <c r="F15" s="890"/>
      <c r="G15" s="891"/>
      <c r="H15" s="792">
        <f>SUM(H8:H14)</f>
        <v>7</v>
      </c>
      <c r="I15" s="840">
        <f>SUM(I8:I14)</f>
        <v>37266000</v>
      </c>
      <c r="J15" s="792"/>
    </row>
    <row r="16" spans="1:10" ht="12.95" customHeight="1">
      <c r="A16" s="767"/>
      <c r="B16" s="773"/>
      <c r="C16" s="773"/>
      <c r="D16" s="773"/>
      <c r="E16" s="773"/>
      <c r="F16" s="773"/>
      <c r="G16" s="773"/>
      <c r="H16" s="774"/>
      <c r="I16" s="775"/>
      <c r="J16" s="774"/>
    </row>
    <row r="17" spans="1:27" s="833" customFormat="1" ht="21" customHeight="1">
      <c r="A17" s="833" t="s">
        <v>313</v>
      </c>
      <c r="I17" s="834"/>
    </row>
    <row r="18" spans="1:27" s="771" customFormat="1" ht="22.5" customHeight="1">
      <c r="A18" s="769" t="s">
        <v>85</v>
      </c>
      <c r="B18" s="803" t="s">
        <v>316</v>
      </c>
      <c r="C18" s="886" t="s">
        <v>202</v>
      </c>
      <c r="D18" s="887"/>
      <c r="E18" s="887"/>
      <c r="F18" s="887"/>
      <c r="G18" s="888"/>
      <c r="H18" s="804" t="s">
        <v>317</v>
      </c>
      <c r="I18" s="835" t="s">
        <v>318</v>
      </c>
      <c r="J18" s="803" t="s">
        <v>201</v>
      </c>
    </row>
    <row r="19" spans="1:27" s="255" customFormat="1" ht="15.75">
      <c r="A19" s="815">
        <v>1</v>
      </c>
      <c r="B19" s="823" t="s">
        <v>243</v>
      </c>
      <c r="C19" s="467">
        <v>2</v>
      </c>
      <c r="D19" s="467">
        <v>8</v>
      </c>
      <c r="E19" s="467">
        <v>1</v>
      </c>
      <c r="F19" s="467">
        <v>1</v>
      </c>
      <c r="G19" s="467">
        <v>69</v>
      </c>
      <c r="H19" s="817">
        <v>1</v>
      </c>
      <c r="I19" s="818">
        <v>5700000</v>
      </c>
      <c r="J19" s="819" t="s">
        <v>244</v>
      </c>
      <c r="K19" s="816"/>
      <c r="M19" s="819"/>
      <c r="N19" s="806"/>
      <c r="O19" s="820"/>
      <c r="P19" s="807"/>
      <c r="Q19" s="807"/>
      <c r="R19" s="818"/>
      <c r="U19" s="478"/>
      <c r="V19" s="808"/>
      <c r="W19" s="809"/>
      <c r="X19" s="808"/>
      <c r="Y19" s="810"/>
      <c r="Z19" s="821"/>
      <c r="AA19" s="822"/>
    </row>
    <row r="20" spans="1:27" s="701" customFormat="1" ht="28.5" customHeight="1">
      <c r="A20" s="824">
        <v>2</v>
      </c>
      <c r="B20" s="825" t="s">
        <v>245</v>
      </c>
      <c r="C20" s="826">
        <v>2</v>
      </c>
      <c r="D20" s="826">
        <v>8</v>
      </c>
      <c r="E20" s="826">
        <v>1</v>
      </c>
      <c r="F20" s="826">
        <v>1</v>
      </c>
      <c r="G20" s="827">
        <v>1</v>
      </c>
      <c r="H20" s="828">
        <v>1</v>
      </c>
      <c r="I20" s="829">
        <v>4754100</v>
      </c>
      <c r="J20" s="830" t="s">
        <v>295</v>
      </c>
      <c r="K20" s="488"/>
      <c r="M20" s="488"/>
      <c r="N20" s="489"/>
      <c r="O20" s="489"/>
      <c r="P20" s="489"/>
      <c r="Q20" s="488"/>
      <c r="R20" s="488"/>
      <c r="U20" s="491"/>
      <c r="V20" s="488"/>
      <c r="W20" s="332"/>
      <c r="X20" s="811"/>
      <c r="Y20" s="812"/>
    </row>
    <row r="21" spans="1:27" s="813" customFormat="1" ht="27.75" customHeight="1">
      <c r="A21" s="831"/>
      <c r="B21" s="889" t="s">
        <v>131</v>
      </c>
      <c r="C21" s="890"/>
      <c r="D21" s="890"/>
      <c r="E21" s="890"/>
      <c r="F21" s="890"/>
      <c r="G21" s="891"/>
      <c r="H21" s="832">
        <f>H19+H20</f>
        <v>2</v>
      </c>
      <c r="I21" s="836">
        <f>I19+I20</f>
        <v>10454100</v>
      </c>
      <c r="J21" s="831"/>
    </row>
    <row r="22" spans="1:27" s="813" customFormat="1" ht="12.95" customHeight="1">
      <c r="I22" s="814"/>
    </row>
    <row r="24" spans="1:27" ht="12.95" customHeight="1">
      <c r="A24" s="767"/>
      <c r="B24" s="778" t="s">
        <v>297</v>
      </c>
      <c r="C24" s="779"/>
      <c r="D24" s="779"/>
      <c r="E24" s="779"/>
      <c r="F24" s="779"/>
      <c r="G24" s="779"/>
      <c r="H24" s="774"/>
      <c r="I24" s="893" t="s">
        <v>298</v>
      </c>
      <c r="J24" s="893"/>
    </row>
    <row r="25" spans="1:27" ht="12.95" customHeight="1">
      <c r="A25" s="767"/>
      <c r="B25" s="779"/>
      <c r="C25" s="779"/>
      <c r="D25" s="779"/>
      <c r="E25" s="779"/>
      <c r="F25" s="779"/>
      <c r="G25" s="779"/>
      <c r="H25" s="774"/>
      <c r="I25" s="780"/>
      <c r="J25" s="780"/>
    </row>
    <row r="26" spans="1:27" ht="12.95" customHeight="1">
      <c r="A26" s="767"/>
      <c r="B26" s="761"/>
      <c r="C26" s="761"/>
      <c r="D26" s="761"/>
      <c r="E26" s="761"/>
      <c r="F26" s="761"/>
      <c r="G26" s="761"/>
      <c r="H26" s="761"/>
      <c r="I26" s="768"/>
      <c r="J26" s="761"/>
      <c r="N26" s="770"/>
    </row>
    <row r="27" spans="1:27" ht="12.95" customHeight="1">
      <c r="A27" s="767">
        <v>1</v>
      </c>
      <c r="B27" s="894" t="s">
        <v>299</v>
      </c>
      <c r="C27" s="894"/>
      <c r="D27" s="895" t="s">
        <v>173</v>
      </c>
      <c r="E27" s="895"/>
      <c r="F27" s="895"/>
      <c r="G27" s="895"/>
      <c r="H27" s="895"/>
      <c r="I27" s="781" t="s">
        <v>300</v>
      </c>
      <c r="J27" s="761"/>
      <c r="N27" s="770"/>
    </row>
    <row r="28" spans="1:27" ht="12.95" customHeight="1">
      <c r="A28" s="782"/>
      <c r="B28" s="885" t="s">
        <v>111</v>
      </c>
      <c r="C28" s="885"/>
      <c r="D28" s="783" t="s">
        <v>301</v>
      </c>
      <c r="E28" s="783"/>
      <c r="F28" s="783"/>
      <c r="G28" s="783"/>
      <c r="H28" s="784"/>
      <c r="J28" s="761"/>
      <c r="N28" s="770"/>
    </row>
    <row r="29" spans="1:27" ht="12.95" customHeight="1">
      <c r="A29" s="782"/>
      <c r="B29" s="784"/>
      <c r="C29" s="784"/>
      <c r="D29" s="784"/>
      <c r="E29" s="784"/>
      <c r="F29" s="784"/>
      <c r="G29" s="784"/>
      <c r="H29" s="784"/>
      <c r="J29" s="761"/>
      <c r="N29" s="770"/>
    </row>
    <row r="30" spans="1:27" ht="12.95" customHeight="1">
      <c r="A30" s="782">
        <v>2</v>
      </c>
      <c r="B30" s="785" t="s">
        <v>81</v>
      </c>
      <c r="C30" s="103"/>
      <c r="D30" s="885" t="s">
        <v>83</v>
      </c>
      <c r="E30" s="885"/>
      <c r="F30" s="885"/>
      <c r="G30" s="885"/>
      <c r="H30" s="885"/>
      <c r="I30" s="768"/>
      <c r="J30" s="781" t="s">
        <v>300</v>
      </c>
      <c r="N30" s="770"/>
    </row>
    <row r="31" spans="1:27" ht="12.95" customHeight="1">
      <c r="A31" s="782"/>
      <c r="B31" s="104" t="s">
        <v>302</v>
      </c>
      <c r="C31" s="104"/>
      <c r="D31" s="786"/>
      <c r="E31" s="786"/>
      <c r="F31" s="786"/>
      <c r="G31" s="786"/>
      <c r="H31" s="786"/>
      <c r="J31" s="787"/>
      <c r="N31" s="770"/>
    </row>
    <row r="32" spans="1:27" ht="12.95" customHeight="1">
      <c r="A32" s="782"/>
      <c r="B32" s="788"/>
      <c r="C32" s="788"/>
      <c r="D32" s="788"/>
      <c r="E32" s="788"/>
      <c r="F32" s="788"/>
      <c r="G32" s="788"/>
      <c r="H32" s="786"/>
      <c r="J32" s="789"/>
      <c r="N32" s="770"/>
    </row>
    <row r="33" spans="1:14" ht="12.95" customHeight="1">
      <c r="A33" s="782">
        <v>3</v>
      </c>
      <c r="B33" s="790" t="s">
        <v>105</v>
      </c>
      <c r="C33" s="101"/>
      <c r="D33" s="786" t="s">
        <v>174</v>
      </c>
      <c r="E33" s="786"/>
      <c r="F33" s="786"/>
      <c r="G33" s="786"/>
      <c r="H33" s="786"/>
      <c r="I33" s="781" t="s">
        <v>300</v>
      </c>
      <c r="J33" s="781"/>
      <c r="N33" s="770"/>
    </row>
    <row r="34" spans="1:14" ht="12.95" customHeight="1">
      <c r="A34" s="767"/>
      <c r="B34" s="102" t="s">
        <v>303</v>
      </c>
      <c r="C34" s="102"/>
      <c r="D34" s="102"/>
      <c r="E34" s="786"/>
      <c r="F34" s="786"/>
      <c r="G34" s="786"/>
      <c r="H34" s="791"/>
      <c r="J34" s="761"/>
    </row>
  </sheetData>
  <mergeCells count="10">
    <mergeCell ref="D30:H30"/>
    <mergeCell ref="C7:G7"/>
    <mergeCell ref="B15:G15"/>
    <mergeCell ref="A3:J4"/>
    <mergeCell ref="C18:G18"/>
    <mergeCell ref="B21:G21"/>
    <mergeCell ref="I24:J24"/>
    <mergeCell ref="B27:C27"/>
    <mergeCell ref="D27:H27"/>
    <mergeCell ref="B28:C28"/>
  </mergeCells>
  <printOptions horizontalCentered="1"/>
  <pageMargins left="0.59" right="0.75" top="0.26" bottom="1.89" header="0" footer="0"/>
  <pageSetup paperSize="5" scale="80" orientation="portrait" r:id="rId1"/>
  <drawing r:id="rId2"/>
</worksheet>
</file>

<file path=xl/worksheets/sheet3.xml><?xml version="1.0" encoding="utf-8"?>
<worksheet xmlns="http://schemas.openxmlformats.org/spreadsheetml/2006/main" xmlns:r="http://schemas.openxmlformats.org/officeDocument/2006/relationships">
  <sheetPr>
    <tabColor rgb="FF00B050"/>
  </sheetPr>
  <dimension ref="A1:N77"/>
  <sheetViews>
    <sheetView topLeftCell="A12" zoomScale="85" zoomScaleNormal="85" workbookViewId="0">
      <selection activeCell="J25" sqref="J25"/>
    </sheetView>
  </sheetViews>
  <sheetFormatPr defaultRowHeight="15"/>
  <cols>
    <col min="1" max="1" width="2.7109375" style="79" customWidth="1"/>
    <col min="2" max="2" width="9.42578125" style="79" customWidth="1"/>
    <col min="3" max="3" width="2" style="80" customWidth="1"/>
    <col min="4" max="4" width="31.42578125" style="79" customWidth="1"/>
    <col min="5" max="6" width="24.7109375" style="79" customWidth="1"/>
    <col min="7" max="7" width="20.7109375" style="79" customWidth="1"/>
    <col min="8" max="8" width="3.85546875" style="79" customWidth="1"/>
    <col min="9" max="9" width="19" style="79" bestFit="1" customWidth="1"/>
    <col min="10" max="11" width="9.140625" style="79"/>
    <col min="12" max="12" width="13.140625" style="79" customWidth="1"/>
    <col min="13" max="16384" width="9.140625" style="79"/>
  </cols>
  <sheetData>
    <row r="1" spans="1:14" ht="20.25">
      <c r="H1" s="81"/>
      <c r="I1" s="82"/>
      <c r="J1" s="82"/>
      <c r="K1" s="82"/>
    </row>
    <row r="2" spans="1:14" ht="18.75">
      <c r="A2" s="914"/>
      <c r="B2" s="914"/>
      <c r="C2" s="914"/>
      <c r="D2" s="914"/>
      <c r="E2" s="914"/>
      <c r="F2" s="914"/>
      <c r="G2" s="914"/>
      <c r="H2" s="81"/>
      <c r="I2" s="83"/>
      <c r="J2" s="83"/>
      <c r="K2" s="83"/>
      <c r="L2" s="84"/>
      <c r="M2" s="85"/>
      <c r="N2" s="85"/>
    </row>
    <row r="3" spans="1:14" ht="23.25">
      <c r="A3" s="915"/>
      <c r="B3" s="915"/>
      <c r="C3" s="915"/>
      <c r="D3" s="915"/>
      <c r="E3" s="915"/>
      <c r="F3" s="915"/>
      <c r="G3" s="915"/>
      <c r="H3" s="86"/>
      <c r="I3" s="83"/>
      <c r="J3" s="83"/>
      <c r="K3" s="83"/>
      <c r="L3" s="84"/>
      <c r="M3" s="85"/>
      <c r="N3" s="85"/>
    </row>
    <row r="4" spans="1:14" ht="21.75">
      <c r="A4" s="916" t="s">
        <v>67</v>
      </c>
      <c r="B4" s="916"/>
      <c r="C4" s="916"/>
      <c r="D4" s="916"/>
      <c r="E4" s="916"/>
      <c r="F4" s="916"/>
      <c r="G4" s="916"/>
      <c r="H4" s="87"/>
      <c r="I4" s="88"/>
      <c r="J4" s="88"/>
      <c r="K4" s="88"/>
      <c r="L4" s="89"/>
      <c r="M4" s="85"/>
      <c r="N4" s="85"/>
    </row>
    <row r="5" spans="1:14" s="90" customFormat="1" ht="15.75" thickBot="1">
      <c r="A5" s="917"/>
      <c r="B5" s="917"/>
      <c r="C5" s="917"/>
      <c r="D5" s="917"/>
      <c r="E5" s="917"/>
      <c r="F5" s="917"/>
      <c r="G5" s="917"/>
    </row>
    <row r="6" spans="1:14" ht="15.75" thickTop="1">
      <c r="A6" s="91"/>
      <c r="B6" s="91"/>
      <c r="C6" s="91"/>
      <c r="D6" s="91"/>
      <c r="E6" s="91"/>
      <c r="F6" s="92"/>
      <c r="G6" s="92"/>
    </row>
    <row r="7" spans="1:14" ht="15.75">
      <c r="A7" s="912" t="s">
        <v>68</v>
      </c>
      <c r="B7" s="912"/>
      <c r="C7" s="912"/>
      <c r="D7" s="912"/>
      <c r="E7" s="912"/>
      <c r="F7" s="912"/>
      <c r="G7" s="912"/>
      <c r="H7" s="912"/>
      <c r="I7" s="93"/>
      <c r="J7" s="93"/>
      <c r="K7" s="93"/>
      <c r="L7" s="93"/>
    </row>
    <row r="8" spans="1:14" ht="15.75">
      <c r="A8" s="912" t="s">
        <v>69</v>
      </c>
      <c r="B8" s="912"/>
      <c r="C8" s="912"/>
      <c r="D8" s="912"/>
      <c r="E8" s="912"/>
      <c r="F8" s="912"/>
      <c r="G8" s="912"/>
      <c r="H8" s="912"/>
      <c r="I8" s="911"/>
      <c r="J8" s="911"/>
      <c r="K8" s="911"/>
      <c r="L8" s="911"/>
    </row>
    <row r="9" spans="1:14" ht="15.75">
      <c r="A9" s="912" t="s">
        <v>70</v>
      </c>
      <c r="B9" s="912"/>
      <c r="C9" s="912"/>
      <c r="D9" s="912"/>
      <c r="E9" s="912"/>
      <c r="F9" s="912"/>
      <c r="G9" s="912"/>
      <c r="H9" s="912"/>
      <c r="I9" s="911"/>
      <c r="J9" s="911"/>
      <c r="K9" s="911"/>
      <c r="L9" s="911"/>
    </row>
    <row r="10" spans="1:14" ht="15.75">
      <c r="A10" s="94"/>
      <c r="B10" s="94"/>
      <c r="C10" s="94"/>
      <c r="D10" s="94"/>
      <c r="E10" s="94"/>
      <c r="F10" s="94"/>
      <c r="G10" s="94"/>
      <c r="H10" s="94"/>
      <c r="I10" s="95"/>
      <c r="J10" s="95"/>
      <c r="K10" s="95"/>
      <c r="L10" s="95"/>
    </row>
    <row r="11" spans="1:14">
      <c r="A11" s="96"/>
      <c r="B11" s="96"/>
      <c r="C11" s="97"/>
      <c r="D11" s="96"/>
      <c r="E11" s="96"/>
      <c r="F11" s="96"/>
      <c r="G11" s="96"/>
      <c r="H11" s="96"/>
    </row>
    <row r="12" spans="1:14" ht="34.700000000000003" customHeight="1">
      <c r="A12" s="913" t="s">
        <v>320</v>
      </c>
      <c r="B12" s="913"/>
      <c r="C12" s="913"/>
      <c r="D12" s="913"/>
      <c r="E12" s="913"/>
      <c r="F12" s="913"/>
      <c r="G12" s="913"/>
      <c r="H12" s="98"/>
      <c r="I12" s="92"/>
      <c r="J12" s="92"/>
      <c r="K12" s="92"/>
      <c r="L12" s="92"/>
    </row>
    <row r="13" spans="1:14" ht="5.65" customHeight="1">
      <c r="A13" s="99"/>
      <c r="B13" s="99"/>
      <c r="C13" s="100"/>
      <c r="D13" s="99"/>
      <c r="E13" s="99"/>
      <c r="F13" s="99"/>
      <c r="G13" s="99"/>
      <c r="H13" s="96"/>
    </row>
    <row r="14" spans="1:14">
      <c r="A14" s="99" t="s">
        <v>71</v>
      </c>
      <c r="B14" s="99" t="s">
        <v>72</v>
      </c>
      <c r="C14" s="100" t="s">
        <v>73</v>
      </c>
      <c r="D14" s="101" t="s">
        <v>74</v>
      </c>
      <c r="E14" s="99"/>
      <c r="F14" s="99"/>
      <c r="G14" s="99"/>
      <c r="H14" s="96"/>
    </row>
    <row r="15" spans="1:14">
      <c r="A15" s="99"/>
      <c r="B15" s="99" t="s">
        <v>75</v>
      </c>
      <c r="C15" s="100" t="s">
        <v>73</v>
      </c>
      <c r="D15" s="102" t="s">
        <v>76</v>
      </c>
      <c r="E15" s="96"/>
      <c r="F15" s="99"/>
      <c r="G15" s="99"/>
      <c r="H15" s="96"/>
    </row>
    <row r="16" spans="1:14">
      <c r="A16" s="99"/>
      <c r="B16" s="99" t="s">
        <v>77</v>
      </c>
      <c r="C16" s="100" t="s">
        <v>73</v>
      </c>
      <c r="D16" s="102" t="s">
        <v>78</v>
      </c>
      <c r="E16" s="99"/>
      <c r="F16" s="99"/>
      <c r="G16" s="99"/>
      <c r="H16" s="96"/>
    </row>
    <row r="17" spans="1:12" ht="33" customHeight="1">
      <c r="A17" s="99"/>
      <c r="B17" s="906" t="s">
        <v>79</v>
      </c>
      <c r="C17" s="906"/>
      <c r="D17" s="906"/>
      <c r="E17" s="906"/>
      <c r="F17" s="906"/>
      <c r="G17" s="906"/>
      <c r="H17" s="98"/>
      <c r="I17" s="92"/>
      <c r="J17" s="92"/>
      <c r="K17" s="92"/>
      <c r="L17" s="92"/>
    </row>
    <row r="18" spans="1:12" ht="9.9499999999999993" customHeight="1">
      <c r="A18" s="99"/>
      <c r="B18" s="99"/>
      <c r="C18" s="100"/>
      <c r="D18" s="99"/>
      <c r="E18" s="99"/>
      <c r="F18" s="99"/>
      <c r="G18" s="99"/>
      <c r="H18" s="96"/>
    </row>
    <row r="19" spans="1:12">
      <c r="A19" s="99" t="s">
        <v>80</v>
      </c>
      <c r="B19" s="99" t="s">
        <v>72</v>
      </c>
      <c r="C19" s="100" t="s">
        <v>73</v>
      </c>
      <c r="D19" s="103" t="s">
        <v>81</v>
      </c>
      <c r="E19" s="99"/>
      <c r="F19" s="99"/>
      <c r="G19" s="99"/>
      <c r="H19" s="96"/>
    </row>
    <row r="20" spans="1:12">
      <c r="A20" s="99"/>
      <c r="B20" s="99" t="s">
        <v>75</v>
      </c>
      <c r="C20" s="100" t="s">
        <v>73</v>
      </c>
      <c r="D20" s="104" t="s">
        <v>82</v>
      </c>
      <c r="E20" s="99"/>
      <c r="F20" s="99"/>
      <c r="G20" s="99"/>
      <c r="H20" s="96"/>
    </row>
    <row r="21" spans="1:12">
      <c r="A21" s="99"/>
      <c r="B21" s="99" t="s">
        <v>77</v>
      </c>
      <c r="C21" s="100" t="s">
        <v>73</v>
      </c>
      <c r="D21" s="102" t="s">
        <v>83</v>
      </c>
      <c r="E21" s="99"/>
      <c r="F21" s="99"/>
      <c r="G21" s="99"/>
      <c r="H21" s="96"/>
    </row>
    <row r="22" spans="1:12" ht="34.5" customHeight="1">
      <c r="A22" s="99"/>
      <c r="B22" s="906" t="s">
        <v>308</v>
      </c>
      <c r="C22" s="906"/>
      <c r="D22" s="906"/>
      <c r="E22" s="906"/>
      <c r="F22" s="906"/>
      <c r="G22" s="906"/>
      <c r="H22" s="96"/>
    </row>
    <row r="23" spans="1:12">
      <c r="A23" s="99"/>
      <c r="B23" s="99"/>
      <c r="C23" s="100"/>
      <c r="D23" s="99"/>
      <c r="E23" s="99"/>
      <c r="F23" s="99"/>
      <c r="G23" s="99"/>
      <c r="H23" s="96"/>
    </row>
    <row r="24" spans="1:12" ht="72.75" customHeight="1">
      <c r="A24" s="906" t="s">
        <v>321</v>
      </c>
      <c r="B24" s="906"/>
      <c r="C24" s="906"/>
      <c r="D24" s="906"/>
      <c r="E24" s="906"/>
      <c r="F24" s="906"/>
      <c r="G24" s="906"/>
      <c r="H24" s="98"/>
      <c r="I24" s="92"/>
      <c r="J24" s="92"/>
      <c r="K24" s="92"/>
      <c r="L24" s="92"/>
    </row>
    <row r="25" spans="1:12">
      <c r="A25" s="105"/>
      <c r="B25" s="105"/>
      <c r="C25" s="106"/>
      <c r="D25" s="105"/>
      <c r="E25" s="105"/>
      <c r="F25" s="105"/>
      <c r="G25" s="105"/>
    </row>
    <row r="26" spans="1:12">
      <c r="A26" s="105" t="s">
        <v>0</v>
      </c>
      <c r="B26" s="105" t="s">
        <v>84</v>
      </c>
      <c r="C26" s="106"/>
      <c r="D26" s="105"/>
      <c r="E26" s="105"/>
      <c r="F26" s="105"/>
      <c r="G26" s="105"/>
    </row>
    <row r="27" spans="1:12">
      <c r="A27" s="105"/>
      <c r="B27" s="907" t="s">
        <v>85</v>
      </c>
      <c r="C27" s="907" t="s">
        <v>86</v>
      </c>
      <c r="D27" s="907"/>
      <c r="E27" s="908" t="s">
        <v>309</v>
      </c>
      <c r="F27" s="908"/>
      <c r="G27" s="908"/>
    </row>
    <row r="28" spans="1:12">
      <c r="A28" s="105"/>
      <c r="B28" s="907"/>
      <c r="C28" s="907"/>
      <c r="D28" s="907"/>
      <c r="E28" s="107" t="s">
        <v>8</v>
      </c>
      <c r="F28" s="107" t="s">
        <v>10</v>
      </c>
      <c r="G28" s="107" t="s">
        <v>87</v>
      </c>
    </row>
    <row r="29" spans="1:12">
      <c r="A29" s="105"/>
      <c r="B29" s="108" t="s">
        <v>88</v>
      </c>
      <c r="C29" s="909" t="s">
        <v>89</v>
      </c>
      <c r="D29" s="910"/>
      <c r="E29" s="108" t="s">
        <v>90</v>
      </c>
      <c r="F29" s="108" t="s">
        <v>91</v>
      </c>
      <c r="G29" s="108" t="s">
        <v>92</v>
      </c>
    </row>
    <row r="30" spans="1:12" ht="22.5" customHeight="1">
      <c r="A30" s="105"/>
      <c r="B30" s="109" t="s">
        <v>93</v>
      </c>
      <c r="C30" s="901" t="s">
        <v>94</v>
      </c>
      <c r="D30" s="901"/>
      <c r="E30" s="110">
        <f>SUM(E31:E36)</f>
        <v>2995949757.5</v>
      </c>
      <c r="F30" s="110">
        <f>SUM(F31:F36)</f>
        <v>2956040677.5</v>
      </c>
      <c r="G30" s="110">
        <f>SUM(G31:G36)</f>
        <v>39909080</v>
      </c>
    </row>
    <row r="31" spans="1:12">
      <c r="A31" s="105"/>
      <c r="B31" s="111">
        <v>1</v>
      </c>
      <c r="C31" s="905" t="s">
        <v>95</v>
      </c>
      <c r="D31" s="905"/>
      <c r="E31" s="112">
        <f>'36. PKM SAYUNG II'!U12</f>
        <v>0</v>
      </c>
      <c r="F31" s="112">
        <f>'36. PKM SAYUNG II'!X12</f>
        <v>0</v>
      </c>
      <c r="G31" s="112">
        <f>E31-F31</f>
        <v>0</v>
      </c>
    </row>
    <row r="32" spans="1:12">
      <c r="A32" s="105"/>
      <c r="B32" s="111">
        <v>2</v>
      </c>
      <c r="C32" s="905" t="s">
        <v>96</v>
      </c>
      <c r="D32" s="905"/>
      <c r="E32" s="112">
        <f>'36. PKM SAYUNG II'!U14</f>
        <v>1292973757.5</v>
      </c>
      <c r="F32" s="112">
        <f>'36. PKM SAYUNG II'!X14</f>
        <v>1253064677.5</v>
      </c>
      <c r="G32" s="112">
        <f>E32-F32</f>
        <v>39909080</v>
      </c>
      <c r="I32" s="113"/>
      <c r="J32" s="114"/>
    </row>
    <row r="33" spans="1:9">
      <c r="A33" s="105"/>
      <c r="B33" s="111">
        <v>3</v>
      </c>
      <c r="C33" s="905" t="s">
        <v>97</v>
      </c>
      <c r="D33" s="905"/>
      <c r="E33" s="112">
        <f>'36. PKM SAYUNG II'!U25</f>
        <v>1696976000</v>
      </c>
      <c r="F33" s="112">
        <f>'36. PKM SAYUNG II'!X25</f>
        <v>1696976000</v>
      </c>
      <c r="G33" s="112">
        <f>E33-F33</f>
        <v>0</v>
      </c>
      <c r="I33" s="113"/>
    </row>
    <row r="34" spans="1:9">
      <c r="A34" s="105"/>
      <c r="B34" s="111">
        <v>4</v>
      </c>
      <c r="C34" s="905" t="s">
        <v>98</v>
      </c>
      <c r="D34" s="905"/>
      <c r="E34" s="112">
        <f>'36. PKM SAYUNG II'!U29</f>
        <v>6000000</v>
      </c>
      <c r="F34" s="112">
        <f>'36. PKM SAYUNG II'!X29</f>
        <v>6000000</v>
      </c>
      <c r="G34" s="112">
        <f>E34-F34</f>
        <v>0</v>
      </c>
      <c r="I34" s="113"/>
    </row>
    <row r="35" spans="1:9">
      <c r="A35" s="105"/>
      <c r="B35" s="111">
        <v>5</v>
      </c>
      <c r="C35" s="905" t="s">
        <v>99</v>
      </c>
      <c r="D35" s="905"/>
      <c r="E35" s="112">
        <f>'36. PKM SAYUNG II'!U35</f>
        <v>0</v>
      </c>
      <c r="F35" s="112">
        <f>'36. PKM SAYUNG II'!X35</f>
        <v>0</v>
      </c>
      <c r="G35" s="112">
        <f>E35-F35</f>
        <v>0</v>
      </c>
      <c r="I35" s="113"/>
    </row>
    <row r="36" spans="1:9">
      <c r="A36" s="105"/>
      <c r="B36" s="111">
        <v>6</v>
      </c>
      <c r="C36" s="905" t="s">
        <v>100</v>
      </c>
      <c r="D36" s="905"/>
      <c r="E36" s="112">
        <v>0</v>
      </c>
      <c r="F36" s="112"/>
      <c r="G36" s="112"/>
      <c r="I36" s="113"/>
    </row>
    <row r="37" spans="1:9" ht="21" customHeight="1">
      <c r="A37" s="105"/>
      <c r="B37" s="109" t="s">
        <v>36</v>
      </c>
      <c r="C37" s="897" t="s">
        <v>9</v>
      </c>
      <c r="D37" s="898"/>
      <c r="E37" s="115">
        <f>E38</f>
        <v>0</v>
      </c>
      <c r="F37" s="115">
        <f>F38</f>
        <v>0</v>
      </c>
      <c r="G37" s="115">
        <f>'36. PKM SAYUNG II'!V12+'36. PKM SAYUNG II'!V14+'36. PKM SAYUNG II'!V25+'36. PKM SAYUNG II'!V29+'36. PKM SAYUNG II'!V35+'36. PKM SAYUNG II'!V40</f>
        <v>32314080</v>
      </c>
      <c r="I37" s="113"/>
    </row>
    <row r="38" spans="1:9" ht="17.25" customHeight="1">
      <c r="A38" s="105"/>
      <c r="B38" s="116"/>
      <c r="C38" s="899"/>
      <c r="D38" s="900"/>
      <c r="E38" s="117"/>
      <c r="F38" s="118"/>
      <c r="G38" s="119"/>
    </row>
    <row r="39" spans="1:9" ht="21" customHeight="1">
      <c r="A39" s="105"/>
      <c r="B39" s="109" t="s">
        <v>47</v>
      </c>
      <c r="C39" s="897" t="s">
        <v>101</v>
      </c>
      <c r="D39" s="898"/>
      <c r="E39" s="115">
        <v>0</v>
      </c>
      <c r="F39" s="115"/>
      <c r="G39" s="115">
        <f>'36. PKM SAYUNG II'!W12+'36. PKM SAYUNG II'!W14+'36. PKM SAYUNG II'!W25+'36. PKM SAYUNG II'!W29+'36. PKM SAYUNG II'!W35+'36. PKM SAYUNG II'!W40</f>
        <v>7595000</v>
      </c>
    </row>
    <row r="40" spans="1:9">
      <c r="A40" s="105"/>
      <c r="B40" s="107"/>
      <c r="C40" s="120"/>
      <c r="D40" s="121"/>
      <c r="E40" s="122"/>
      <c r="F40" s="123"/>
      <c r="G40" s="124"/>
    </row>
    <row r="41" spans="1:9" ht="25.5" customHeight="1">
      <c r="A41" s="105"/>
      <c r="B41" s="109" t="s">
        <v>51</v>
      </c>
      <c r="C41" s="901" t="s">
        <v>102</v>
      </c>
      <c r="D41" s="901"/>
      <c r="E41" s="110">
        <f>SUM(E39+E37+E30)</f>
        <v>2995949757.5</v>
      </c>
      <c r="F41" s="110">
        <f>SUM(F39+F37+F30)</f>
        <v>2956040677.5</v>
      </c>
      <c r="G41" s="110">
        <f>G30-G37-G39</f>
        <v>0</v>
      </c>
    </row>
    <row r="42" spans="1:9">
      <c r="A42" s="105"/>
      <c r="C42" s="106"/>
      <c r="D42" s="125"/>
      <c r="E42" s="125"/>
      <c r="F42" s="125"/>
      <c r="G42" s="125"/>
    </row>
    <row r="43" spans="1:9" ht="17.25" customHeight="1">
      <c r="A43" s="105"/>
      <c r="B43" s="127" t="s">
        <v>103</v>
      </c>
      <c r="C43" s="128"/>
      <c r="D43" s="841"/>
      <c r="E43" s="841"/>
      <c r="F43" s="841"/>
      <c r="G43" s="841"/>
    </row>
    <row r="44" spans="1:9" ht="7.5" customHeight="1">
      <c r="A44" s="105"/>
      <c r="C44" s="106"/>
      <c r="D44" s="105"/>
      <c r="E44" s="129"/>
      <c r="F44" s="105"/>
      <c r="G44" s="105"/>
    </row>
    <row r="45" spans="1:9" ht="6.4" customHeight="1">
      <c r="A45" s="105"/>
      <c r="B45" s="105"/>
      <c r="C45" s="106"/>
      <c r="D45" s="105"/>
      <c r="E45" s="105"/>
      <c r="F45" s="105"/>
      <c r="G45" s="105"/>
    </row>
    <row r="46" spans="1:9" ht="15" customHeight="1">
      <c r="A46" s="99" t="s">
        <v>80</v>
      </c>
      <c r="B46" s="902" t="s">
        <v>104</v>
      </c>
      <c r="C46" s="902"/>
      <c r="D46" s="902"/>
      <c r="E46" s="902"/>
      <c r="F46" s="902"/>
      <c r="G46" s="902"/>
    </row>
    <row r="47" spans="1:9">
      <c r="A47" s="99"/>
      <c r="B47" s="902"/>
      <c r="C47" s="902"/>
      <c r="D47" s="902"/>
      <c r="E47" s="902"/>
      <c r="F47" s="902"/>
      <c r="G47" s="902"/>
    </row>
    <row r="48" spans="1:9" ht="12.75" customHeight="1">
      <c r="A48" s="99"/>
      <c r="B48" s="99"/>
      <c r="C48" s="100"/>
      <c r="D48" s="99"/>
      <c r="E48" s="99"/>
      <c r="F48" s="99"/>
      <c r="G48" s="99"/>
    </row>
    <row r="49" spans="1:8" ht="33.75" customHeight="1">
      <c r="A49" s="902" t="s">
        <v>322</v>
      </c>
      <c r="B49" s="902"/>
      <c r="C49" s="902"/>
      <c r="D49" s="902"/>
      <c r="E49" s="902"/>
      <c r="F49" s="902"/>
      <c r="G49" s="902"/>
    </row>
    <row r="50" spans="1:8" ht="6.4" customHeight="1">
      <c r="A50" s="99"/>
      <c r="B50" s="99"/>
      <c r="C50" s="100"/>
      <c r="D50" s="99"/>
      <c r="E50" s="99"/>
      <c r="F50" s="99"/>
      <c r="G50" s="99"/>
    </row>
    <row r="51" spans="1:8" s="133" customFormat="1">
      <c r="A51" s="99"/>
      <c r="B51" s="130"/>
      <c r="C51" s="130"/>
      <c r="D51" s="130"/>
      <c r="E51" s="131"/>
      <c r="F51" s="132"/>
      <c r="G51" s="132"/>
      <c r="H51" s="132"/>
    </row>
    <row r="52" spans="1:8">
      <c r="A52" s="96"/>
      <c r="B52" s="99" t="s">
        <v>78</v>
      </c>
      <c r="C52" s="100"/>
      <c r="D52" s="99"/>
      <c r="E52" s="99"/>
      <c r="F52" s="896" t="s">
        <v>83</v>
      </c>
      <c r="G52" s="896"/>
    </row>
    <row r="53" spans="1:8">
      <c r="A53" s="96"/>
      <c r="B53" s="99"/>
      <c r="C53" s="100"/>
      <c r="D53" s="99"/>
      <c r="E53" s="99"/>
      <c r="F53" s="99"/>
      <c r="G53" s="99"/>
    </row>
    <row r="54" spans="1:8">
      <c r="A54" s="96"/>
      <c r="B54" s="99"/>
      <c r="C54" s="100"/>
      <c r="D54" s="99"/>
      <c r="E54" s="99"/>
      <c r="F54" s="99"/>
      <c r="G54" s="99"/>
    </row>
    <row r="55" spans="1:8">
      <c r="A55" s="96"/>
      <c r="B55" s="99"/>
      <c r="C55" s="100"/>
      <c r="D55" s="99"/>
      <c r="E55" s="99"/>
      <c r="F55" s="99"/>
      <c r="G55" s="99"/>
    </row>
    <row r="56" spans="1:8">
      <c r="A56" s="96"/>
      <c r="B56" s="99"/>
      <c r="C56" s="100"/>
      <c r="D56" s="99"/>
      <c r="E56" s="99"/>
      <c r="F56" s="99"/>
      <c r="G56" s="99"/>
    </row>
    <row r="57" spans="1:8">
      <c r="A57" s="96"/>
      <c r="B57" s="134" t="s">
        <v>105</v>
      </c>
      <c r="C57" s="100"/>
      <c r="D57" s="99"/>
      <c r="E57" s="99"/>
      <c r="F57" s="903" t="s">
        <v>81</v>
      </c>
      <c r="G57" s="903"/>
    </row>
    <row r="58" spans="1:8">
      <c r="A58" s="96"/>
      <c r="B58" s="135" t="s">
        <v>106</v>
      </c>
      <c r="C58" s="100"/>
      <c r="D58" s="99"/>
      <c r="E58" s="99"/>
      <c r="F58" s="904" t="s">
        <v>107</v>
      </c>
      <c r="G58" s="904"/>
    </row>
    <row r="59" spans="1:8">
      <c r="A59" s="96"/>
      <c r="B59" s="99"/>
      <c r="C59" s="100"/>
      <c r="D59" s="99"/>
      <c r="E59" s="99"/>
      <c r="F59" s="99"/>
      <c r="G59" s="99"/>
    </row>
    <row r="60" spans="1:8">
      <c r="A60" s="96"/>
      <c r="B60" s="96"/>
      <c r="C60" s="97"/>
      <c r="D60" s="96"/>
      <c r="E60" s="96"/>
      <c r="F60" s="96"/>
      <c r="G60" s="96"/>
    </row>
    <row r="61" spans="1:8">
      <c r="A61" s="896" t="s">
        <v>108</v>
      </c>
      <c r="B61" s="896"/>
      <c r="C61" s="896"/>
      <c r="D61" s="896"/>
      <c r="E61" s="896"/>
      <c r="F61" s="896"/>
      <c r="G61" s="896"/>
    </row>
    <row r="62" spans="1:8">
      <c r="A62" s="896" t="s">
        <v>109</v>
      </c>
      <c r="B62" s="896"/>
      <c r="C62" s="896"/>
      <c r="D62" s="896"/>
      <c r="E62" s="896"/>
      <c r="F62" s="896"/>
      <c r="G62" s="896"/>
    </row>
    <row r="63" spans="1:8">
      <c r="A63" s="896"/>
      <c r="B63" s="896"/>
      <c r="C63" s="896"/>
      <c r="D63" s="896"/>
      <c r="E63" s="896"/>
      <c r="F63" s="896"/>
      <c r="G63" s="896"/>
    </row>
    <row r="64" spans="1:8">
      <c r="A64" s="99"/>
      <c r="B64" s="96"/>
      <c r="C64" s="97"/>
      <c r="D64" s="96"/>
      <c r="E64" s="96"/>
      <c r="F64" s="96"/>
      <c r="G64" s="96"/>
    </row>
    <row r="65" spans="1:7">
      <c r="A65" s="96"/>
      <c r="B65" s="96"/>
      <c r="C65" s="97"/>
      <c r="D65" s="96"/>
      <c r="E65" s="96"/>
      <c r="F65" s="96"/>
      <c r="G65" s="96"/>
    </row>
    <row r="66" spans="1:7">
      <c r="A66" s="96"/>
      <c r="B66" s="96"/>
      <c r="C66" s="97"/>
      <c r="D66" s="96"/>
      <c r="E66" s="96"/>
      <c r="F66" s="96"/>
      <c r="G66" s="96"/>
    </row>
    <row r="67" spans="1:7">
      <c r="A67" s="96"/>
      <c r="B67" s="96"/>
      <c r="C67" s="97"/>
      <c r="D67" s="96"/>
      <c r="E67" s="96"/>
      <c r="F67" s="96"/>
      <c r="G67" s="96"/>
    </row>
    <row r="68" spans="1:7">
      <c r="C68" s="136"/>
      <c r="D68" s="136"/>
      <c r="E68" s="136" t="s">
        <v>110</v>
      </c>
      <c r="F68" s="136"/>
      <c r="G68" s="136"/>
    </row>
    <row r="69" spans="1:7">
      <c r="C69" s="137"/>
      <c r="D69" s="137"/>
      <c r="E69" s="137" t="s">
        <v>111</v>
      </c>
      <c r="F69" s="137"/>
      <c r="G69" s="137"/>
    </row>
    <row r="70" spans="1:7">
      <c r="A70" s="96"/>
      <c r="B70" s="96"/>
      <c r="C70" s="97"/>
      <c r="D70" s="96"/>
      <c r="E70" s="96"/>
      <c r="F70" s="96"/>
      <c r="G70" s="96"/>
    </row>
    <row r="71" spans="1:7">
      <c r="A71" s="96"/>
      <c r="B71" s="96"/>
      <c r="C71" s="97"/>
      <c r="D71" s="96"/>
      <c r="E71" s="96"/>
      <c r="F71" s="96"/>
      <c r="G71" s="96"/>
    </row>
    <row r="72" spans="1:7">
      <c r="A72" s="96"/>
      <c r="B72" s="96"/>
      <c r="C72" s="97"/>
      <c r="D72" s="96"/>
      <c r="E72" s="96"/>
      <c r="F72" s="96"/>
      <c r="G72" s="96"/>
    </row>
    <row r="73" spans="1:7">
      <c r="A73" s="96"/>
      <c r="B73" s="96"/>
      <c r="C73" s="97"/>
      <c r="D73" s="96"/>
      <c r="E73" s="96"/>
      <c r="F73" s="96"/>
      <c r="G73" s="96"/>
    </row>
    <row r="74" spans="1:7">
      <c r="A74" s="96"/>
      <c r="B74" s="96"/>
      <c r="C74" s="97"/>
      <c r="D74" s="96"/>
      <c r="E74" s="96"/>
      <c r="F74" s="96"/>
      <c r="G74" s="96"/>
    </row>
    <row r="75" spans="1:7">
      <c r="A75" s="96"/>
      <c r="B75" s="96"/>
      <c r="C75" s="97"/>
      <c r="D75" s="96"/>
      <c r="E75" s="96"/>
      <c r="F75" s="96"/>
      <c r="G75" s="96"/>
    </row>
    <row r="76" spans="1:7">
      <c r="A76" s="96"/>
      <c r="B76" s="96"/>
      <c r="C76" s="97"/>
      <c r="D76" s="96"/>
      <c r="E76" s="96"/>
      <c r="F76" s="96"/>
      <c r="G76" s="96"/>
    </row>
    <row r="77" spans="1:7">
      <c r="A77" s="96"/>
      <c r="B77" s="96"/>
      <c r="C77" s="97"/>
      <c r="D77" s="96"/>
      <c r="E77" s="96"/>
      <c r="F77" s="96"/>
      <c r="G77" s="96"/>
    </row>
  </sheetData>
  <mergeCells count="36">
    <mergeCell ref="B22:G22"/>
    <mergeCell ref="A2:G2"/>
    <mergeCell ref="A3:G3"/>
    <mergeCell ref="A4:G4"/>
    <mergeCell ref="A5:G5"/>
    <mergeCell ref="A7:H7"/>
    <mergeCell ref="A8:H8"/>
    <mergeCell ref="I8:L8"/>
    <mergeCell ref="A9:H9"/>
    <mergeCell ref="I9:L9"/>
    <mergeCell ref="A12:G12"/>
    <mergeCell ref="B17:G17"/>
    <mergeCell ref="C36:D36"/>
    <mergeCell ref="A24:G24"/>
    <mergeCell ref="B27:B28"/>
    <mergeCell ref="C27:D28"/>
    <mergeCell ref="E27:G27"/>
    <mergeCell ref="C29:D29"/>
    <mergeCell ref="C30:D30"/>
    <mergeCell ref="C31:D31"/>
    <mergeCell ref="C32:D32"/>
    <mergeCell ref="C33:D33"/>
    <mergeCell ref="C34:D34"/>
    <mergeCell ref="C35:D35"/>
    <mergeCell ref="A63:G63"/>
    <mergeCell ref="C37:D37"/>
    <mergeCell ref="C38:D38"/>
    <mergeCell ref="C39:D39"/>
    <mergeCell ref="C41:D41"/>
    <mergeCell ref="B46:G47"/>
    <mergeCell ref="A49:G49"/>
    <mergeCell ref="F52:G52"/>
    <mergeCell ref="F57:G57"/>
    <mergeCell ref="F58:G58"/>
    <mergeCell ref="A61:G61"/>
    <mergeCell ref="A62:G62"/>
  </mergeCells>
  <pageMargins left="1.29" right="0.23622047244094491" top="0.54" bottom="0" header="0" footer="0"/>
  <pageSetup paperSize="5" scale="70" orientation="portrait" r:id="rId1"/>
  <drawing r:id="rId2"/>
</worksheet>
</file>

<file path=xl/worksheets/sheet4.xml><?xml version="1.0" encoding="utf-8"?>
<worksheet xmlns="http://schemas.openxmlformats.org/spreadsheetml/2006/main" xmlns:r="http://schemas.openxmlformats.org/officeDocument/2006/relationships">
  <sheetPr>
    <tabColor rgb="FF00B050"/>
  </sheetPr>
  <dimension ref="A9:L90"/>
  <sheetViews>
    <sheetView topLeftCell="A20" zoomScale="80" zoomScaleNormal="80" workbookViewId="0">
      <selection activeCell="K58" sqref="K58"/>
    </sheetView>
  </sheetViews>
  <sheetFormatPr defaultRowHeight="15"/>
  <cols>
    <col min="1" max="1" width="2.7109375" style="79" customWidth="1"/>
    <col min="2" max="2" width="9.42578125" style="79" customWidth="1"/>
    <col min="3" max="3" width="2" style="80" customWidth="1"/>
    <col min="4" max="4" width="27.140625" style="79" customWidth="1"/>
    <col min="5" max="6" width="24.7109375" style="79" customWidth="1"/>
    <col min="7" max="7" width="19.85546875" style="79" customWidth="1"/>
    <col min="8" max="8" width="3" style="79" customWidth="1"/>
    <col min="9" max="9" width="19" style="79" bestFit="1" customWidth="1"/>
    <col min="10" max="11" width="9.140625" style="79"/>
    <col min="12" max="12" width="17.140625" style="79" customWidth="1"/>
    <col min="13" max="13" width="9.140625" style="79"/>
    <col min="14" max="14" width="13.5703125" style="79" customWidth="1"/>
    <col min="15" max="16384" width="9.140625" style="79"/>
  </cols>
  <sheetData>
    <row r="9" spans="1:12" ht="24" thickBot="1">
      <c r="A9" s="932" t="s">
        <v>112</v>
      </c>
      <c r="B9" s="932"/>
      <c r="C9" s="932"/>
      <c r="D9" s="932"/>
      <c r="E9" s="932"/>
      <c r="F9" s="932"/>
      <c r="G9" s="932"/>
    </row>
    <row r="10" spans="1:12" ht="15.75" thickTop="1">
      <c r="A10" s="138"/>
      <c r="B10" s="138"/>
      <c r="C10" s="139"/>
      <c r="D10" s="138"/>
      <c r="E10" s="138"/>
      <c r="F10" s="138"/>
      <c r="G10" s="138"/>
    </row>
    <row r="12" spans="1:12" ht="21.75" customHeight="1">
      <c r="A12" s="92"/>
      <c r="B12" s="92"/>
      <c r="C12" s="92"/>
      <c r="D12" s="92"/>
      <c r="E12" s="92"/>
      <c r="F12" s="92"/>
      <c r="G12" s="92"/>
    </row>
    <row r="13" spans="1:12" ht="15.75">
      <c r="A13" s="919" t="s">
        <v>113</v>
      </c>
      <c r="B13" s="919"/>
      <c r="C13" s="919"/>
      <c r="D13" s="919"/>
      <c r="E13" s="919"/>
      <c r="F13" s="919"/>
      <c r="G13" s="919"/>
      <c r="H13" s="140"/>
      <c r="I13" s="93"/>
      <c r="J13" s="93"/>
      <c r="K13" s="93"/>
      <c r="L13" s="93"/>
    </row>
    <row r="14" spans="1:12" ht="15.75">
      <c r="A14" s="921"/>
      <c r="B14" s="921"/>
      <c r="C14" s="921"/>
      <c r="D14" s="921"/>
      <c r="E14" s="921"/>
      <c r="F14" s="921"/>
      <c r="G14" s="921"/>
      <c r="H14" s="921"/>
      <c r="I14" s="911"/>
      <c r="J14" s="911"/>
      <c r="K14" s="911"/>
      <c r="L14" s="911"/>
    </row>
    <row r="15" spans="1:12" ht="15.75">
      <c r="A15" s="141"/>
      <c r="B15" s="141"/>
      <c r="C15" s="141"/>
      <c r="D15" s="141"/>
      <c r="E15" s="141"/>
      <c r="F15" s="141"/>
      <c r="G15" s="141"/>
      <c r="H15" s="141"/>
      <c r="I15" s="95"/>
      <c r="J15" s="95"/>
      <c r="K15" s="95"/>
      <c r="L15" s="95"/>
    </row>
    <row r="16" spans="1:12">
      <c r="A16" s="96"/>
      <c r="B16" s="96"/>
      <c r="C16" s="97"/>
      <c r="D16" s="96"/>
      <c r="E16" s="96"/>
      <c r="F16" s="96"/>
      <c r="G16" s="96"/>
      <c r="H16" s="96"/>
    </row>
    <row r="17" spans="1:12" ht="60.75" customHeight="1">
      <c r="A17" s="925" t="s">
        <v>310</v>
      </c>
      <c r="B17" s="925"/>
      <c r="C17" s="925"/>
      <c r="D17" s="925"/>
      <c r="E17" s="925"/>
      <c r="F17" s="925"/>
      <c r="G17" s="925"/>
      <c r="H17" s="98"/>
      <c r="I17" s="92"/>
      <c r="J17" s="92"/>
      <c r="K17" s="92"/>
      <c r="L17" s="92"/>
    </row>
    <row r="18" spans="1:12" ht="12.75" customHeight="1">
      <c r="A18" s="99"/>
      <c r="B18" s="99"/>
      <c r="C18" s="100"/>
      <c r="D18" s="99"/>
      <c r="E18" s="99"/>
      <c r="F18" s="99"/>
      <c r="G18" s="99"/>
      <c r="H18" s="96"/>
    </row>
    <row r="19" spans="1:12" ht="15.75">
      <c r="A19" s="84" t="s">
        <v>114</v>
      </c>
      <c r="B19" s="105"/>
      <c r="C19" s="106"/>
      <c r="D19" s="105"/>
      <c r="E19" s="105"/>
      <c r="F19" s="105"/>
      <c r="G19" s="105"/>
    </row>
    <row r="20" spans="1:12">
      <c r="A20" s="105"/>
      <c r="B20" s="105"/>
      <c r="C20" s="106"/>
      <c r="D20" s="105"/>
      <c r="E20" s="105"/>
      <c r="F20" s="105"/>
      <c r="G20" s="105"/>
    </row>
    <row r="21" spans="1:12">
      <c r="A21" s="105"/>
      <c r="B21" s="907" t="s">
        <v>85</v>
      </c>
      <c r="C21" s="928" t="s">
        <v>86</v>
      </c>
      <c r="D21" s="929"/>
      <c r="E21" s="908" t="str">
        <f>'BA REKON INTERN PKM'!E27:G27</f>
        <v>Per-30 Juni 2017</v>
      </c>
      <c r="F21" s="908"/>
      <c r="G21" s="908"/>
    </row>
    <row r="22" spans="1:12">
      <c r="A22" s="105"/>
      <c r="B22" s="907"/>
      <c r="C22" s="930"/>
      <c r="D22" s="931"/>
      <c r="E22" s="107" t="s">
        <v>8</v>
      </c>
      <c r="F22" s="107" t="s">
        <v>10</v>
      </c>
      <c r="G22" s="107" t="s">
        <v>87</v>
      </c>
    </row>
    <row r="23" spans="1:12">
      <c r="A23" s="105"/>
      <c r="B23" s="108" t="s">
        <v>88</v>
      </c>
      <c r="C23" s="909" t="s">
        <v>89</v>
      </c>
      <c r="D23" s="910"/>
      <c r="E23" s="108" t="s">
        <v>90</v>
      </c>
      <c r="F23" s="108" t="s">
        <v>91</v>
      </c>
      <c r="G23" s="142" t="s">
        <v>92</v>
      </c>
    </row>
    <row r="24" spans="1:12" ht="21" customHeight="1">
      <c r="A24" s="105"/>
      <c r="B24" s="109" t="s">
        <v>93</v>
      </c>
      <c r="C24" s="897" t="s">
        <v>94</v>
      </c>
      <c r="D24" s="898"/>
      <c r="E24" s="110">
        <f>SUM(E25:E30)</f>
        <v>2995949757.5</v>
      </c>
      <c r="F24" s="110">
        <f>SUM(F25:F30)</f>
        <v>2956040677.5</v>
      </c>
      <c r="G24" s="143">
        <f>SUM(G25:G30)</f>
        <v>39909080</v>
      </c>
    </row>
    <row r="25" spans="1:12">
      <c r="A25" s="105"/>
      <c r="B25" s="111">
        <v>1</v>
      </c>
      <c r="C25" s="926" t="s">
        <v>95</v>
      </c>
      <c r="D25" s="927"/>
      <c r="E25" s="112">
        <f>'BA REKON INTERN PKM'!E31</f>
        <v>0</v>
      </c>
      <c r="F25" s="112">
        <f>'BA REKON INTERN PKM'!F31</f>
        <v>0</v>
      </c>
      <c r="G25" s="144">
        <f t="shared" ref="G25:G30" si="0">E25-F25</f>
        <v>0</v>
      </c>
    </row>
    <row r="26" spans="1:12">
      <c r="A26" s="105"/>
      <c r="B26" s="111">
        <v>2</v>
      </c>
      <c r="C26" s="926" t="s">
        <v>96</v>
      </c>
      <c r="D26" s="927"/>
      <c r="E26" s="112">
        <f>'BA REKON INTERN PKM'!E32</f>
        <v>1292973757.5</v>
      </c>
      <c r="F26" s="112">
        <f>'BA REKON INTERN PKM'!F32</f>
        <v>1253064677.5</v>
      </c>
      <c r="G26" s="144">
        <f t="shared" si="0"/>
        <v>39909080</v>
      </c>
    </row>
    <row r="27" spans="1:12">
      <c r="A27" s="105"/>
      <c r="B27" s="111">
        <v>3</v>
      </c>
      <c r="C27" s="926" t="s">
        <v>97</v>
      </c>
      <c r="D27" s="927"/>
      <c r="E27" s="112">
        <f>'BA REKON INTERN PKM'!E33</f>
        <v>1696976000</v>
      </c>
      <c r="F27" s="112">
        <f>'BA REKON INTERN PKM'!F33</f>
        <v>1696976000</v>
      </c>
      <c r="G27" s="144">
        <f t="shared" si="0"/>
        <v>0</v>
      </c>
    </row>
    <row r="28" spans="1:12">
      <c r="A28" s="105"/>
      <c r="B28" s="111">
        <v>4</v>
      </c>
      <c r="C28" s="926" t="s">
        <v>98</v>
      </c>
      <c r="D28" s="927"/>
      <c r="E28" s="112">
        <f>'BA REKON INTERN PKM'!E34</f>
        <v>6000000</v>
      </c>
      <c r="F28" s="112">
        <f>'BA REKON INTERN PKM'!F34</f>
        <v>6000000</v>
      </c>
      <c r="G28" s="144">
        <f t="shared" si="0"/>
        <v>0</v>
      </c>
    </row>
    <row r="29" spans="1:12">
      <c r="A29" s="105"/>
      <c r="B29" s="111">
        <v>5</v>
      </c>
      <c r="C29" s="926" t="s">
        <v>99</v>
      </c>
      <c r="D29" s="927"/>
      <c r="E29" s="112">
        <f>'BA REKON INTERN PKM'!E35</f>
        <v>0</v>
      </c>
      <c r="F29" s="112">
        <f>'BA REKON INTERN PKM'!F35</f>
        <v>0</v>
      </c>
      <c r="G29" s="144">
        <f t="shared" si="0"/>
        <v>0</v>
      </c>
      <c r="I29" s="113"/>
      <c r="J29" s="114"/>
    </row>
    <row r="30" spans="1:12">
      <c r="A30" s="105"/>
      <c r="B30" s="111">
        <v>6</v>
      </c>
      <c r="C30" s="926" t="s">
        <v>100</v>
      </c>
      <c r="D30" s="927"/>
      <c r="E30" s="112">
        <f>'BA REKON INTERN PKM'!E36</f>
        <v>0</v>
      </c>
      <c r="F30" s="112">
        <f>'BA REKON INTERN PKM'!F36</f>
        <v>0</v>
      </c>
      <c r="G30" s="144">
        <f t="shared" si="0"/>
        <v>0</v>
      </c>
      <c r="I30" s="113"/>
      <c r="L30" s="145"/>
    </row>
    <row r="31" spans="1:12" ht="21" customHeight="1">
      <c r="A31" s="105"/>
      <c r="B31" s="109" t="s">
        <v>36</v>
      </c>
      <c r="C31" s="897" t="s">
        <v>9</v>
      </c>
      <c r="D31" s="898"/>
      <c r="E31" s="110">
        <f>SUM(E32:E32)</f>
        <v>0</v>
      </c>
      <c r="F31" s="115"/>
      <c r="G31" s="143">
        <f>'BA REKON INTERN PKM'!G37</f>
        <v>32314080</v>
      </c>
      <c r="I31" s="113"/>
    </row>
    <row r="32" spans="1:12" ht="15.75" customHeight="1">
      <c r="A32" s="105"/>
      <c r="B32" s="111"/>
      <c r="C32" s="926"/>
      <c r="D32" s="927"/>
      <c r="E32" s="112">
        <v>0</v>
      </c>
      <c r="F32" s="146"/>
      <c r="G32" s="147"/>
      <c r="I32" s="113"/>
    </row>
    <row r="33" spans="1:7" ht="21" customHeight="1">
      <c r="A33" s="105"/>
      <c r="B33" s="109" t="s">
        <v>47</v>
      </c>
      <c r="C33" s="897" t="s">
        <v>101</v>
      </c>
      <c r="D33" s="898"/>
      <c r="E33" s="110">
        <f>'[1]BA REKON INTERN'!E39</f>
        <v>0</v>
      </c>
      <c r="F33" s="148"/>
      <c r="G33" s="143">
        <f>'BA REKON INTERN PKM'!G39</f>
        <v>7595000</v>
      </c>
    </row>
    <row r="34" spans="1:7">
      <c r="A34" s="105"/>
      <c r="B34" s="107"/>
      <c r="C34" s="120"/>
      <c r="D34" s="121"/>
      <c r="E34" s="122"/>
      <c r="F34" s="123"/>
      <c r="G34" s="149"/>
    </row>
    <row r="35" spans="1:7" ht="27.75" customHeight="1">
      <c r="A35" s="105"/>
      <c r="B35" s="109" t="s">
        <v>51</v>
      </c>
      <c r="C35" s="897" t="s">
        <v>102</v>
      </c>
      <c r="D35" s="898"/>
      <c r="E35" s="110">
        <f>E33+E31+E24</f>
        <v>2995949757.5</v>
      </c>
      <c r="F35" s="110">
        <f>F33+F31+F24</f>
        <v>2956040677.5</v>
      </c>
      <c r="G35" s="143">
        <f>G24-G31-G33</f>
        <v>0</v>
      </c>
    </row>
    <row r="36" spans="1:7">
      <c r="A36" s="105"/>
      <c r="C36" s="106"/>
      <c r="D36" s="105"/>
      <c r="E36" s="105"/>
      <c r="F36" s="105"/>
      <c r="G36" s="126"/>
    </row>
    <row r="37" spans="1:7" ht="8.25" customHeight="1">
      <c r="A37" s="105"/>
      <c r="B37" s="127"/>
      <c r="C37" s="106"/>
      <c r="D37" s="105"/>
      <c r="E37" s="105"/>
      <c r="F37" s="105"/>
      <c r="G37" s="105"/>
    </row>
    <row r="38" spans="1:7" ht="6.4" customHeight="1">
      <c r="A38" s="105"/>
      <c r="B38" s="105"/>
      <c r="C38" s="106"/>
      <c r="D38" s="105"/>
      <c r="E38" s="105"/>
      <c r="F38" s="105"/>
      <c r="G38" s="105"/>
    </row>
    <row r="39" spans="1:7" ht="14.45" customHeight="1">
      <c r="A39" s="922" t="s">
        <v>115</v>
      </c>
      <c r="B39" s="922"/>
      <c r="C39" s="922"/>
      <c r="D39" s="922"/>
      <c r="E39" s="922"/>
      <c r="F39" s="922"/>
      <c r="G39" s="922"/>
    </row>
    <row r="40" spans="1:7" ht="30.75" customHeight="1">
      <c r="A40" s="922"/>
      <c r="B40" s="922"/>
      <c r="C40" s="922"/>
      <c r="D40" s="922"/>
      <c r="E40" s="922"/>
      <c r="F40" s="922"/>
      <c r="G40" s="922"/>
    </row>
    <row r="41" spans="1:7" ht="12.75" customHeight="1">
      <c r="A41" s="99"/>
      <c r="B41" s="99"/>
      <c r="C41" s="100"/>
      <c r="D41" s="99"/>
      <c r="E41" s="150"/>
      <c r="F41" s="150"/>
      <c r="G41" s="99"/>
    </row>
    <row r="42" spans="1:7" ht="33.75" customHeight="1">
      <c r="A42" s="923" t="s">
        <v>116</v>
      </c>
      <c r="B42" s="923"/>
      <c r="C42" s="923"/>
      <c r="D42" s="923"/>
      <c r="E42" s="923"/>
      <c r="F42" s="923"/>
      <c r="G42" s="923"/>
    </row>
    <row r="43" spans="1:7" ht="15" customHeight="1">
      <c r="A43" s="99"/>
      <c r="B43" s="99"/>
      <c r="C43" s="100"/>
      <c r="D43" s="99"/>
      <c r="E43" s="150"/>
      <c r="F43" s="150"/>
      <c r="G43" s="99"/>
    </row>
    <row r="44" spans="1:7" ht="15" customHeight="1">
      <c r="A44" s="99"/>
      <c r="B44" s="99"/>
      <c r="C44" s="100"/>
      <c r="D44" s="99"/>
      <c r="E44" s="99"/>
      <c r="F44" s="99"/>
      <c r="G44" s="99"/>
    </row>
    <row r="45" spans="1:7" ht="15" customHeight="1">
      <c r="A45" s="99"/>
      <c r="B45" s="99"/>
      <c r="C45" s="100"/>
      <c r="D45" s="99"/>
      <c r="E45" s="99"/>
      <c r="F45" s="99"/>
      <c r="G45" s="99"/>
    </row>
    <row r="46" spans="1:7" ht="15.75">
      <c r="A46" s="99"/>
      <c r="B46" s="921" t="s">
        <v>117</v>
      </c>
      <c r="C46" s="921"/>
      <c r="D46" s="921"/>
      <c r="E46" s="99"/>
      <c r="F46" s="924" t="s">
        <v>118</v>
      </c>
      <c r="G46" s="924"/>
    </row>
    <row r="47" spans="1:7" ht="15.75">
      <c r="A47" s="99"/>
      <c r="B47" s="921" t="s">
        <v>119</v>
      </c>
      <c r="C47" s="921"/>
      <c r="D47" s="921"/>
      <c r="E47" s="99"/>
      <c r="F47" s="924" t="s">
        <v>120</v>
      </c>
      <c r="G47" s="924"/>
    </row>
    <row r="48" spans="1:7">
      <c r="A48" s="99"/>
      <c r="B48" s="151"/>
      <c r="C48" s="151"/>
      <c r="D48" s="151"/>
      <c r="E48" s="99"/>
      <c r="F48" s="918" t="s">
        <v>121</v>
      </c>
      <c r="G48" s="918"/>
    </row>
    <row r="49" spans="1:8">
      <c r="A49" s="99"/>
      <c r="B49" s="151"/>
      <c r="C49" s="151"/>
      <c r="D49" s="151"/>
      <c r="E49" s="99"/>
      <c r="F49" s="152"/>
      <c r="G49" s="152"/>
    </row>
    <row r="50" spans="1:8">
      <c r="A50" s="99"/>
      <c r="B50" s="151"/>
      <c r="C50" s="151"/>
      <c r="D50" s="151"/>
      <c r="E50" s="99"/>
      <c r="F50" s="152"/>
      <c r="G50" s="152"/>
    </row>
    <row r="51" spans="1:8">
      <c r="A51" s="99"/>
      <c r="B51" s="151"/>
      <c r="C51" s="151"/>
      <c r="D51" s="151"/>
      <c r="E51" s="99"/>
      <c r="F51" s="153"/>
      <c r="G51" s="153"/>
    </row>
    <row r="52" spans="1:8">
      <c r="A52" s="99"/>
      <c r="B52" s="151"/>
      <c r="C52" s="151"/>
      <c r="D52" s="151"/>
      <c r="E52" s="99"/>
      <c r="F52" s="153"/>
      <c r="G52" s="153"/>
    </row>
    <row r="53" spans="1:8">
      <c r="A53" s="99"/>
      <c r="B53" s="151"/>
      <c r="C53" s="151"/>
      <c r="D53" s="151"/>
      <c r="E53" s="99"/>
      <c r="F53" s="153"/>
      <c r="G53" s="153"/>
    </row>
    <row r="54" spans="1:8" ht="15.75">
      <c r="A54" s="99"/>
      <c r="B54" s="919" t="s">
        <v>122</v>
      </c>
      <c r="C54" s="919"/>
      <c r="D54" s="919"/>
      <c r="E54" s="154"/>
      <c r="F54" s="920" t="s">
        <v>110</v>
      </c>
      <c r="G54" s="920"/>
      <c r="H54" s="155"/>
    </row>
    <row r="55" spans="1:8" ht="15.75">
      <c r="A55" s="99"/>
      <c r="B55" s="921" t="s">
        <v>123</v>
      </c>
      <c r="C55" s="921"/>
      <c r="D55" s="921"/>
      <c r="E55" s="154"/>
      <c r="F55" s="896" t="s">
        <v>111</v>
      </c>
      <c r="G55" s="896"/>
      <c r="H55" s="155"/>
    </row>
    <row r="56" spans="1:8">
      <c r="A56" s="99"/>
      <c r="B56" s="99"/>
      <c r="C56" s="100"/>
      <c r="D56" s="99"/>
      <c r="E56" s="156"/>
      <c r="F56" s="156"/>
      <c r="G56" s="99"/>
    </row>
    <row r="57" spans="1:8">
      <c r="A57" s="96"/>
      <c r="B57" s="96"/>
      <c r="C57" s="97"/>
      <c r="D57" s="96"/>
      <c r="E57" s="156"/>
      <c r="F57" s="156"/>
      <c r="G57" s="96"/>
    </row>
    <row r="58" spans="1:8">
      <c r="A58" s="96"/>
      <c r="B58" s="96"/>
      <c r="C58" s="97"/>
      <c r="D58" s="96"/>
      <c r="E58" s="156"/>
      <c r="F58" s="156"/>
      <c r="G58" s="96"/>
    </row>
    <row r="59" spans="1:8">
      <c r="A59" s="96"/>
      <c r="B59" s="96"/>
      <c r="C59" s="97"/>
      <c r="D59" s="96"/>
      <c r="E59" s="156"/>
      <c r="F59" s="156"/>
      <c r="G59" s="96"/>
    </row>
    <row r="60" spans="1:8">
      <c r="A60" s="96"/>
      <c r="B60" s="96"/>
      <c r="C60" s="97"/>
      <c r="D60" s="96"/>
      <c r="E60" s="156"/>
      <c r="F60" s="156"/>
      <c r="G60" s="96"/>
    </row>
    <row r="61" spans="1:8">
      <c r="A61" s="96"/>
      <c r="B61" s="96"/>
      <c r="C61" s="97"/>
      <c r="D61" s="96"/>
      <c r="E61" s="157"/>
      <c r="F61" s="157"/>
      <c r="G61" s="96"/>
    </row>
    <row r="62" spans="1:8">
      <c r="A62" s="96"/>
      <c r="B62" s="96"/>
      <c r="C62" s="97"/>
      <c r="D62" s="96"/>
      <c r="E62" s="156"/>
      <c r="F62" s="156"/>
      <c r="G62" s="96"/>
    </row>
    <row r="63" spans="1:8">
      <c r="A63" s="96"/>
      <c r="B63" s="96"/>
      <c r="C63" s="97"/>
      <c r="D63" s="96"/>
      <c r="E63" s="96"/>
      <c r="F63" s="96"/>
      <c r="G63" s="96"/>
    </row>
    <row r="64" spans="1:8">
      <c r="A64" s="96"/>
      <c r="B64" s="96"/>
      <c r="C64" s="97"/>
      <c r="D64" s="96"/>
      <c r="E64" s="96"/>
      <c r="F64" s="96"/>
      <c r="G64" s="96"/>
    </row>
    <row r="65" spans="1:7">
      <c r="A65" s="96"/>
      <c r="B65" s="96"/>
      <c r="C65" s="97"/>
      <c r="D65" s="96"/>
      <c r="E65" s="96"/>
      <c r="F65" s="96"/>
      <c r="G65" s="96"/>
    </row>
    <row r="66" spans="1:7">
      <c r="A66" s="96"/>
      <c r="B66" s="96"/>
      <c r="C66" s="97"/>
      <c r="D66" s="96"/>
      <c r="E66" s="96"/>
      <c r="F66" s="96"/>
      <c r="G66" s="96"/>
    </row>
    <row r="67" spans="1:7">
      <c r="A67" s="96"/>
      <c r="B67" s="96"/>
      <c r="C67" s="97"/>
      <c r="D67" s="96"/>
      <c r="E67" s="96"/>
      <c r="F67" s="96"/>
      <c r="G67" s="96"/>
    </row>
    <row r="68" spans="1:7">
      <c r="A68" s="96"/>
      <c r="B68" s="96"/>
      <c r="C68" s="97"/>
      <c r="D68" s="96"/>
      <c r="E68" s="96"/>
      <c r="F68" s="96"/>
      <c r="G68" s="96"/>
    </row>
    <row r="69" spans="1:7">
      <c r="A69" s="96"/>
      <c r="B69" s="96"/>
      <c r="C69" s="97"/>
      <c r="D69" s="96"/>
      <c r="E69" s="96"/>
      <c r="F69" s="96"/>
      <c r="G69" s="96"/>
    </row>
    <row r="70" spans="1:7">
      <c r="A70" s="96"/>
      <c r="B70" s="96"/>
      <c r="C70" s="97"/>
      <c r="D70" s="96"/>
      <c r="E70" s="96"/>
      <c r="F70" s="96"/>
      <c r="G70" s="96"/>
    </row>
    <row r="71" spans="1:7">
      <c r="A71" s="96"/>
      <c r="B71" s="96"/>
      <c r="C71" s="97"/>
      <c r="D71" s="96"/>
      <c r="E71" s="96"/>
      <c r="F71" s="96"/>
      <c r="G71" s="96"/>
    </row>
    <row r="72" spans="1:7">
      <c r="A72" s="96"/>
      <c r="B72" s="96"/>
      <c r="C72" s="97"/>
      <c r="D72" s="96"/>
      <c r="E72" s="96"/>
      <c r="F72" s="96"/>
      <c r="G72" s="96"/>
    </row>
    <row r="73" spans="1:7">
      <c r="A73" s="96"/>
      <c r="B73" s="96"/>
      <c r="C73" s="97"/>
      <c r="D73" s="96"/>
      <c r="E73" s="96"/>
      <c r="F73" s="96"/>
      <c r="G73" s="96"/>
    </row>
    <row r="74" spans="1:7">
      <c r="A74" s="96"/>
      <c r="B74" s="96"/>
      <c r="C74" s="97"/>
      <c r="D74" s="96"/>
      <c r="E74" s="96"/>
      <c r="F74" s="96"/>
      <c r="G74" s="96"/>
    </row>
    <row r="75" spans="1:7">
      <c r="A75" s="96"/>
      <c r="B75" s="96"/>
      <c r="C75" s="97"/>
      <c r="D75" s="96"/>
      <c r="E75" s="96"/>
      <c r="F75" s="96"/>
      <c r="G75" s="96"/>
    </row>
    <row r="76" spans="1:7">
      <c r="A76" s="96"/>
      <c r="B76" s="96"/>
      <c r="C76" s="97"/>
      <c r="D76" s="96"/>
      <c r="E76" s="96"/>
      <c r="F76" s="96"/>
      <c r="G76" s="96"/>
    </row>
    <row r="77" spans="1:7">
      <c r="A77" s="96"/>
      <c r="B77" s="96"/>
      <c r="C77" s="97"/>
      <c r="D77" s="96"/>
      <c r="E77" s="96"/>
      <c r="F77" s="96"/>
      <c r="G77" s="96"/>
    </row>
    <row r="78" spans="1:7">
      <c r="A78" s="96"/>
      <c r="B78" s="96"/>
      <c r="C78" s="97"/>
      <c r="D78" s="96"/>
      <c r="E78" s="96"/>
      <c r="F78" s="96"/>
      <c r="G78" s="96"/>
    </row>
    <row r="79" spans="1:7">
      <c r="A79" s="96"/>
      <c r="B79" s="96"/>
      <c r="C79" s="97"/>
      <c r="D79" s="96"/>
      <c r="E79" s="96"/>
      <c r="F79" s="96"/>
      <c r="G79" s="96"/>
    </row>
    <row r="80" spans="1:7">
      <c r="A80" s="96"/>
      <c r="B80" s="96"/>
      <c r="C80" s="97"/>
      <c r="D80" s="96"/>
      <c r="E80" s="96"/>
      <c r="F80" s="96"/>
      <c r="G80" s="96"/>
    </row>
    <row r="81" spans="1:7">
      <c r="A81" s="96"/>
      <c r="B81" s="96"/>
      <c r="C81" s="97"/>
      <c r="D81" s="96"/>
      <c r="E81" s="96"/>
      <c r="F81" s="96"/>
      <c r="G81" s="96"/>
    </row>
    <row r="82" spans="1:7">
      <c r="A82" s="96"/>
      <c r="B82" s="96"/>
      <c r="C82" s="97"/>
      <c r="D82" s="96"/>
      <c r="E82" s="96"/>
      <c r="F82" s="96"/>
      <c r="G82" s="96"/>
    </row>
    <row r="83" spans="1:7">
      <c r="A83" s="96"/>
      <c r="B83" s="96"/>
      <c r="C83" s="97"/>
      <c r="D83" s="96"/>
      <c r="E83" s="96"/>
      <c r="F83" s="96"/>
      <c r="G83" s="96"/>
    </row>
    <row r="84" spans="1:7">
      <c r="A84" s="96"/>
      <c r="B84" s="96"/>
      <c r="C84" s="97"/>
      <c r="D84" s="96"/>
      <c r="E84" s="96"/>
      <c r="F84" s="96"/>
      <c r="G84" s="96"/>
    </row>
    <row r="85" spans="1:7">
      <c r="A85" s="96"/>
      <c r="B85" s="96"/>
      <c r="C85" s="97"/>
      <c r="D85" s="96"/>
      <c r="E85" s="96"/>
      <c r="F85" s="96"/>
      <c r="G85" s="96"/>
    </row>
    <row r="86" spans="1:7">
      <c r="A86" s="96"/>
      <c r="B86" s="96"/>
      <c r="C86" s="97"/>
      <c r="D86" s="96"/>
      <c r="E86" s="96"/>
      <c r="F86" s="96"/>
      <c r="G86" s="96"/>
    </row>
    <row r="87" spans="1:7">
      <c r="A87" s="96"/>
      <c r="B87" s="96"/>
      <c r="C87" s="97"/>
      <c r="D87" s="96"/>
      <c r="E87" s="96"/>
      <c r="F87" s="96"/>
      <c r="G87" s="96"/>
    </row>
    <row r="88" spans="1:7">
      <c r="A88" s="96"/>
      <c r="B88" s="96"/>
      <c r="C88" s="97"/>
      <c r="D88" s="96"/>
      <c r="E88" s="96"/>
      <c r="F88" s="96"/>
      <c r="G88" s="96"/>
    </row>
    <row r="89" spans="1:7">
      <c r="A89" s="96"/>
      <c r="B89" s="96"/>
      <c r="C89" s="97"/>
      <c r="D89" s="96"/>
      <c r="E89" s="96"/>
      <c r="F89" s="96"/>
      <c r="G89" s="96"/>
    </row>
    <row r="90" spans="1:7">
      <c r="A90" s="96"/>
      <c r="B90" s="96"/>
      <c r="C90" s="97"/>
      <c r="D90" s="96"/>
      <c r="E90" s="96"/>
      <c r="F90" s="96"/>
      <c r="G90" s="96"/>
    </row>
  </sheetData>
  <mergeCells count="31">
    <mergeCell ref="E21:G21"/>
    <mergeCell ref="A9:G9"/>
    <mergeCell ref="A13:G13"/>
    <mergeCell ref="A14:H14"/>
    <mergeCell ref="I14:L14"/>
    <mergeCell ref="A17:G17"/>
    <mergeCell ref="C35:D35"/>
    <mergeCell ref="C23:D23"/>
    <mergeCell ref="C24:D24"/>
    <mergeCell ref="C25:D25"/>
    <mergeCell ref="C26:D26"/>
    <mergeCell ref="C27:D27"/>
    <mergeCell ref="C28:D28"/>
    <mergeCell ref="C29:D29"/>
    <mergeCell ref="C30:D30"/>
    <mergeCell ref="C31:D31"/>
    <mergeCell ref="C32:D32"/>
    <mergeCell ref="C33:D33"/>
    <mergeCell ref="B21:B22"/>
    <mergeCell ref="C21:D22"/>
    <mergeCell ref="A39:G40"/>
    <mergeCell ref="A42:G42"/>
    <mergeCell ref="B46:D46"/>
    <mergeCell ref="F46:G46"/>
    <mergeCell ref="B47:D47"/>
    <mergeCell ref="F47:G47"/>
    <mergeCell ref="F48:G48"/>
    <mergeCell ref="B54:D54"/>
    <mergeCell ref="F54:G54"/>
    <mergeCell ref="B55:D55"/>
    <mergeCell ref="F55:G55"/>
  </mergeCells>
  <pageMargins left="0.72" right="0" top="0.64" bottom="0" header="0" footer="0"/>
  <pageSetup paperSize="5" scale="80" orientation="portrait" horizontalDpi="4294967293" r:id="rId1"/>
  <legacyDrawing r:id="rId2"/>
  <oleObjects>
    <oleObject progId="Word.Picture.8" shapeId="1025" r:id="rId3"/>
  </oleObjects>
</worksheet>
</file>

<file path=xl/worksheets/sheet5.xml><?xml version="1.0" encoding="utf-8"?>
<worksheet xmlns="http://schemas.openxmlformats.org/spreadsheetml/2006/main" xmlns:r="http://schemas.openxmlformats.org/officeDocument/2006/relationships">
  <sheetPr>
    <tabColor rgb="FF00B050"/>
  </sheetPr>
  <dimension ref="A1:V66"/>
  <sheetViews>
    <sheetView topLeftCell="A4" zoomScale="90" zoomScaleNormal="90" workbookViewId="0">
      <selection activeCell="L39" sqref="L39"/>
    </sheetView>
  </sheetViews>
  <sheetFormatPr defaultRowHeight="15"/>
  <cols>
    <col min="1" max="1" width="5.140625" style="159" customWidth="1"/>
    <col min="2" max="2" width="6.5703125" style="159" customWidth="1"/>
    <col min="3" max="3" width="9.28515625" style="159" bestFit="1" customWidth="1"/>
    <col min="4" max="4" width="36.85546875" style="159" customWidth="1"/>
    <col min="5" max="5" width="8.7109375" style="159" customWidth="1"/>
    <col min="6" max="6" width="20.140625" style="159" customWidth="1"/>
    <col min="7" max="7" width="16.5703125" style="159" customWidth="1"/>
    <col min="8" max="8" width="18.85546875" style="210" bestFit="1" customWidth="1"/>
    <col min="9" max="9" width="17.7109375" style="159" bestFit="1" customWidth="1"/>
    <col min="10" max="10" width="17.28515625" style="159" customWidth="1"/>
    <col min="11" max="11" width="8" style="159" bestFit="1" customWidth="1"/>
    <col min="12" max="12" width="19.140625" style="159" customWidth="1"/>
    <col min="13" max="13" width="17.7109375" style="159" bestFit="1" customWidth="1"/>
    <col min="14" max="14" width="16.28515625" style="159" hidden="1" customWidth="1"/>
    <col min="15" max="15" width="21.7109375" style="159" hidden="1" customWidth="1"/>
    <col min="16" max="16" width="21" style="159" hidden="1" customWidth="1"/>
    <col min="17" max="17" width="11.5703125" style="159" hidden="1" customWidth="1"/>
    <col min="18" max="18" width="12.5703125" style="159" bestFit="1" customWidth="1"/>
    <col min="19" max="19" width="19" style="159" customWidth="1"/>
    <col min="20" max="20" width="16.85546875" style="159" bestFit="1" customWidth="1"/>
    <col min="21" max="22" width="18.85546875" style="159" customWidth="1"/>
    <col min="23" max="16384" width="9.140625" style="159"/>
  </cols>
  <sheetData>
    <row r="1" spans="1:21">
      <c r="A1" s="942" t="s">
        <v>124</v>
      </c>
      <c r="B1" s="945" t="s">
        <v>125</v>
      </c>
      <c r="C1" s="158"/>
      <c r="D1" s="945" t="s">
        <v>126</v>
      </c>
      <c r="E1" s="933" t="s">
        <v>127</v>
      </c>
      <c r="F1" s="934"/>
      <c r="G1" s="948" t="s">
        <v>128</v>
      </c>
      <c r="H1" s="949"/>
      <c r="I1" s="949"/>
      <c r="J1" s="950"/>
      <c r="K1" s="933" t="s">
        <v>312</v>
      </c>
      <c r="L1" s="934"/>
    </row>
    <row r="2" spans="1:21">
      <c r="A2" s="943"/>
      <c r="B2" s="946"/>
      <c r="C2" s="160" t="s">
        <v>129</v>
      </c>
      <c r="D2" s="946"/>
      <c r="E2" s="935"/>
      <c r="F2" s="936"/>
      <c r="G2" s="937" t="s">
        <v>311</v>
      </c>
      <c r="H2" s="938"/>
      <c r="I2" s="938"/>
      <c r="J2" s="939"/>
      <c r="K2" s="935"/>
      <c r="L2" s="936"/>
    </row>
    <row r="3" spans="1:21">
      <c r="A3" s="943"/>
      <c r="B3" s="946"/>
      <c r="C3" s="160" t="s">
        <v>130</v>
      </c>
      <c r="D3" s="946"/>
      <c r="E3" s="161" t="s">
        <v>131</v>
      </c>
      <c r="F3" s="162" t="s">
        <v>131</v>
      </c>
      <c r="G3" s="940" t="s">
        <v>132</v>
      </c>
      <c r="H3" s="941"/>
      <c r="I3" s="940" t="s">
        <v>133</v>
      </c>
      <c r="J3" s="941"/>
      <c r="K3" s="161" t="s">
        <v>131</v>
      </c>
      <c r="L3" s="162" t="s">
        <v>131</v>
      </c>
    </row>
    <row r="4" spans="1:21">
      <c r="A4" s="943"/>
      <c r="B4" s="946"/>
      <c r="C4" s="160" t="s">
        <v>134</v>
      </c>
      <c r="D4" s="946"/>
      <c r="E4" s="163" t="s">
        <v>134</v>
      </c>
      <c r="F4" s="164" t="s">
        <v>135</v>
      </c>
      <c r="G4" s="163" t="s">
        <v>131</v>
      </c>
      <c r="H4" s="164" t="s">
        <v>136</v>
      </c>
      <c r="I4" s="163" t="s">
        <v>131</v>
      </c>
      <c r="J4" s="164" t="s">
        <v>136</v>
      </c>
      <c r="K4" s="163" t="s">
        <v>134</v>
      </c>
      <c r="L4" s="164" t="s">
        <v>135</v>
      </c>
    </row>
    <row r="5" spans="1:21">
      <c r="A5" s="944"/>
      <c r="B5" s="947"/>
      <c r="C5" s="160"/>
      <c r="D5" s="947"/>
      <c r="E5" s="165"/>
      <c r="F5" s="166"/>
      <c r="G5" s="165" t="s">
        <v>134</v>
      </c>
      <c r="H5" s="166" t="s">
        <v>135</v>
      </c>
      <c r="I5" s="165" t="s">
        <v>134</v>
      </c>
      <c r="J5" s="166" t="s">
        <v>135</v>
      </c>
      <c r="K5" s="163"/>
      <c r="L5" s="167"/>
    </row>
    <row r="6" spans="1:21">
      <c r="A6" s="168">
        <v>1</v>
      </c>
      <c r="B6" s="169">
        <v>2</v>
      </c>
      <c r="C6" s="169">
        <v>3</v>
      </c>
      <c r="D6" s="169">
        <v>4</v>
      </c>
      <c r="E6" s="170">
        <v>5</v>
      </c>
      <c r="F6" s="171" t="s">
        <v>137</v>
      </c>
      <c r="G6" s="170">
        <v>7</v>
      </c>
      <c r="H6" s="171" t="s">
        <v>138</v>
      </c>
      <c r="I6" s="170">
        <v>9</v>
      </c>
      <c r="J6" s="171" t="s">
        <v>139</v>
      </c>
      <c r="K6" s="170">
        <v>11</v>
      </c>
      <c r="L6" s="171" t="s">
        <v>140</v>
      </c>
    </row>
    <row r="7" spans="1:21">
      <c r="A7" s="172"/>
      <c r="B7" s="173"/>
      <c r="C7" s="173"/>
      <c r="D7" s="173"/>
      <c r="E7" s="174"/>
      <c r="F7" s="175"/>
      <c r="G7" s="174"/>
      <c r="H7" s="175"/>
      <c r="I7" s="174"/>
      <c r="J7" s="175"/>
      <c r="K7" s="174"/>
      <c r="L7" s="175"/>
    </row>
    <row r="8" spans="1:21">
      <c r="A8" s="172">
        <v>1</v>
      </c>
      <c r="B8" s="176" t="s">
        <v>141</v>
      </c>
      <c r="C8" s="176" t="s">
        <v>141</v>
      </c>
      <c r="D8" s="177" t="s">
        <v>34</v>
      </c>
      <c r="E8" s="178">
        <v>0</v>
      </c>
      <c r="F8" s="179">
        <v>0</v>
      </c>
      <c r="G8" s="178">
        <v>0</v>
      </c>
      <c r="H8" s="179">
        <v>0</v>
      </c>
      <c r="I8" s="178"/>
      <c r="J8" s="178"/>
      <c r="K8" s="178">
        <f>E8+G8-I8</f>
        <v>0</v>
      </c>
      <c r="L8" s="179">
        <f>F8+H8-J8</f>
        <v>0</v>
      </c>
      <c r="M8" s="180"/>
      <c r="O8" s="181"/>
      <c r="P8" s="181"/>
    </row>
    <row r="9" spans="1:21">
      <c r="A9" s="172"/>
      <c r="B9" s="173"/>
      <c r="C9" s="173"/>
      <c r="D9" s="182"/>
      <c r="E9" s="183"/>
      <c r="F9" s="184"/>
      <c r="G9" s="185"/>
      <c r="H9" s="186"/>
      <c r="I9" s="185"/>
      <c r="J9" s="187"/>
      <c r="K9" s="187"/>
      <c r="L9" s="175"/>
      <c r="M9" s="180"/>
      <c r="N9" s="188"/>
      <c r="O9" s="181"/>
      <c r="P9" s="181"/>
    </row>
    <row r="10" spans="1:21">
      <c r="A10" s="172">
        <v>2</v>
      </c>
      <c r="B10" s="176" t="s">
        <v>142</v>
      </c>
      <c r="C10" s="173"/>
      <c r="D10" s="177" t="s">
        <v>37</v>
      </c>
      <c r="E10" s="189">
        <f>SUM(E11:E20)</f>
        <v>370</v>
      </c>
      <c r="F10" s="190">
        <f>SUM(F11:F20)</f>
        <v>1238453657.5</v>
      </c>
      <c r="G10" s="191">
        <f t="shared" ref="G10:L10" si="0">SUM(G11:G20)</f>
        <v>10</v>
      </c>
      <c r="H10" s="190">
        <f>SUM(H11:H20)</f>
        <v>54520100</v>
      </c>
      <c r="I10" s="192">
        <f t="shared" si="0"/>
        <v>0</v>
      </c>
      <c r="J10" s="190">
        <f t="shared" si="0"/>
        <v>0</v>
      </c>
      <c r="K10" s="193">
        <f t="shared" si="0"/>
        <v>380</v>
      </c>
      <c r="L10" s="190">
        <f t="shared" si="0"/>
        <v>1292973757.5</v>
      </c>
      <c r="M10" s="194"/>
      <c r="N10" s="195"/>
      <c r="O10" s="196"/>
      <c r="P10" s="181"/>
    </row>
    <row r="11" spans="1:21">
      <c r="A11" s="172"/>
      <c r="B11" s="197"/>
      <c r="C11" s="197" t="s">
        <v>142</v>
      </c>
      <c r="D11" s="182" t="s">
        <v>143</v>
      </c>
      <c r="E11" s="198">
        <v>0</v>
      </c>
      <c r="F11" s="199">
        <v>0</v>
      </c>
      <c r="G11" s="198">
        <v>0</v>
      </c>
      <c r="H11" s="198">
        <v>0</v>
      </c>
      <c r="I11" s="200"/>
      <c r="J11" s="201"/>
      <c r="K11" s="202">
        <f>E11+G11-I11</f>
        <v>0</v>
      </c>
      <c r="L11" s="203">
        <f>F11+H11-J11</f>
        <v>0</v>
      </c>
      <c r="M11" s="194"/>
      <c r="N11" s="195"/>
      <c r="O11" s="204"/>
      <c r="P11" s="181"/>
    </row>
    <row r="12" spans="1:21">
      <c r="A12" s="172"/>
      <c r="B12" s="197"/>
      <c r="C12" s="197" t="s">
        <v>144</v>
      </c>
      <c r="D12" s="182" t="s">
        <v>145</v>
      </c>
      <c r="E12" s="205">
        <v>5</v>
      </c>
      <c r="F12" s="206">
        <v>186482462</v>
      </c>
      <c r="G12" s="205">
        <v>0</v>
      </c>
      <c r="H12" s="205">
        <v>0</v>
      </c>
      <c r="I12" s="207"/>
      <c r="J12" s="208"/>
      <c r="K12" s="202">
        <f>E12+G12-I12</f>
        <v>5</v>
      </c>
      <c r="L12" s="203">
        <f t="shared" ref="K12:L20" si="1">F12+H12-J12</f>
        <v>186482462</v>
      </c>
      <c r="M12" s="194"/>
      <c r="N12" s="209"/>
      <c r="O12" s="204"/>
      <c r="P12" s="181"/>
      <c r="T12" s="210"/>
    </row>
    <row r="13" spans="1:21">
      <c r="A13" s="172"/>
      <c r="B13" s="197"/>
      <c r="C13" s="197" t="s">
        <v>146</v>
      </c>
      <c r="D13" s="182" t="s">
        <v>147</v>
      </c>
      <c r="E13" s="198">
        <v>0</v>
      </c>
      <c r="F13" s="211">
        <v>0</v>
      </c>
      <c r="G13" s="198">
        <v>0</v>
      </c>
      <c r="H13" s="198">
        <v>0</v>
      </c>
      <c r="I13" s="200"/>
      <c r="J13" s="201"/>
      <c r="K13" s="202">
        <f t="shared" si="1"/>
        <v>0</v>
      </c>
      <c r="L13" s="203">
        <f t="shared" si="1"/>
        <v>0</v>
      </c>
      <c r="M13" s="194"/>
      <c r="N13" s="195"/>
      <c r="O13" s="212"/>
      <c r="P13" s="181"/>
    </row>
    <row r="14" spans="1:21">
      <c r="A14" s="172"/>
      <c r="B14" s="197"/>
      <c r="C14" s="197" t="s">
        <v>148</v>
      </c>
      <c r="D14" s="182" t="s">
        <v>149</v>
      </c>
      <c r="E14" s="198">
        <v>0</v>
      </c>
      <c r="F14" s="211">
        <v>0</v>
      </c>
      <c r="G14" s="198">
        <v>0</v>
      </c>
      <c r="H14" s="198">
        <v>0</v>
      </c>
      <c r="I14" s="200"/>
      <c r="J14" s="201"/>
      <c r="K14" s="202">
        <f t="shared" si="1"/>
        <v>0</v>
      </c>
      <c r="L14" s="203">
        <f t="shared" si="1"/>
        <v>0</v>
      </c>
      <c r="M14" s="194"/>
      <c r="N14" s="195"/>
      <c r="O14" s="212"/>
      <c r="P14" s="181"/>
    </row>
    <row r="15" spans="1:21">
      <c r="A15" s="172"/>
      <c r="B15" s="197"/>
      <c r="C15" s="197" t="s">
        <v>150</v>
      </c>
      <c r="D15" s="182" t="s">
        <v>151</v>
      </c>
      <c r="E15" s="205">
        <v>319</v>
      </c>
      <c r="F15" s="206">
        <v>646747580.5</v>
      </c>
      <c r="G15" s="205">
        <f>'dfatr mutasi 2 (2)'!S25</f>
        <v>7</v>
      </c>
      <c r="H15" s="206">
        <f>'dfatr mutasi 2 (2)'!T25</f>
        <v>37266000</v>
      </c>
      <c r="I15" s="205">
        <f>'dfatr mutasi 2 (2)'!U25</f>
        <v>0</v>
      </c>
      <c r="J15" s="206">
        <f>'dfatr mutasi 2 (2)'!V25</f>
        <v>0</v>
      </c>
      <c r="K15" s="202">
        <f t="shared" si="1"/>
        <v>326</v>
      </c>
      <c r="L15" s="203">
        <f t="shared" si="1"/>
        <v>684013580.5</v>
      </c>
      <c r="M15" s="194"/>
      <c r="N15" s="213"/>
      <c r="O15" s="214"/>
      <c r="P15" s="180"/>
      <c r="Q15" s="180"/>
      <c r="R15" s="180"/>
      <c r="S15" s="215"/>
      <c r="U15" s="215"/>
    </row>
    <row r="16" spans="1:21">
      <c r="A16" s="172"/>
      <c r="B16" s="197"/>
      <c r="C16" s="197"/>
      <c r="D16" s="182" t="s">
        <v>152</v>
      </c>
      <c r="E16" s="205">
        <v>0</v>
      </c>
      <c r="F16" s="206">
        <v>0</v>
      </c>
      <c r="G16" s="205">
        <v>0</v>
      </c>
      <c r="H16" s="206">
        <v>0</v>
      </c>
      <c r="I16" s="208"/>
      <c r="J16" s="208"/>
      <c r="K16" s="202">
        <f t="shared" si="1"/>
        <v>0</v>
      </c>
      <c r="L16" s="203">
        <f t="shared" si="1"/>
        <v>0</v>
      </c>
      <c r="M16" s="194"/>
      <c r="N16" s="195"/>
      <c r="O16" s="204"/>
      <c r="P16" s="181"/>
    </row>
    <row r="17" spans="1:22">
      <c r="A17" s="172"/>
      <c r="B17" s="197"/>
      <c r="C17" s="197" t="s">
        <v>153</v>
      </c>
      <c r="D17" s="182" t="s">
        <v>154</v>
      </c>
      <c r="E17" s="216">
        <v>11</v>
      </c>
      <c r="F17" s="194">
        <v>61621000</v>
      </c>
      <c r="G17" s="216">
        <f>'dfatr mutasi 2 (2)'!S34</f>
        <v>1</v>
      </c>
      <c r="H17" s="216">
        <f>'dfatr mutasi 2 (2)'!T34</f>
        <v>6800000</v>
      </c>
      <c r="I17" s="216">
        <f>'dfatr mutasi 2 (2)'!U34</f>
        <v>0</v>
      </c>
      <c r="J17" s="216">
        <f>'dfatr mutasi 2 (2)'!V34</f>
        <v>0</v>
      </c>
      <c r="K17" s="202">
        <f t="shared" si="1"/>
        <v>12</v>
      </c>
      <c r="L17" s="203">
        <f t="shared" si="1"/>
        <v>68421000</v>
      </c>
      <c r="M17" s="194"/>
      <c r="N17" s="217"/>
      <c r="O17" s="204"/>
      <c r="P17" s="181"/>
    </row>
    <row r="18" spans="1:22">
      <c r="A18" s="172"/>
      <c r="B18" s="197"/>
      <c r="C18" s="197" t="s">
        <v>155</v>
      </c>
      <c r="D18" s="182" t="s">
        <v>156</v>
      </c>
      <c r="E18" s="205">
        <v>28</v>
      </c>
      <c r="F18" s="206">
        <v>191732615</v>
      </c>
      <c r="G18" s="205">
        <f>'dfatr mutasi 2 (2)'!S37</f>
        <v>2</v>
      </c>
      <c r="H18" s="206">
        <f>'dfatr mutasi 2 (2)'!T37</f>
        <v>10454100</v>
      </c>
      <c r="I18" s="205">
        <f>'dfatr mutasi 2 (2)'!U37</f>
        <v>0</v>
      </c>
      <c r="J18" s="206">
        <f>'dfatr mutasi 2 (2)'!V37</f>
        <v>0</v>
      </c>
      <c r="K18" s="202">
        <f t="shared" si="1"/>
        <v>30</v>
      </c>
      <c r="L18" s="203">
        <f t="shared" si="1"/>
        <v>202186715</v>
      </c>
      <c r="M18" s="194"/>
      <c r="N18" s="213"/>
      <c r="O18" s="204"/>
      <c r="P18" s="181"/>
    </row>
    <row r="19" spans="1:22">
      <c r="A19" s="172"/>
      <c r="B19" s="197"/>
      <c r="C19" s="197" t="s">
        <v>157</v>
      </c>
      <c r="D19" s="182" t="s">
        <v>158</v>
      </c>
      <c r="E19" s="205">
        <v>7</v>
      </c>
      <c r="F19" s="206">
        <v>151870000</v>
      </c>
      <c r="G19" s="205">
        <v>0</v>
      </c>
      <c r="H19" s="205">
        <f>'dfatr mutasi 2 (2)'!T41</f>
        <v>0</v>
      </c>
      <c r="I19" s="205">
        <v>0</v>
      </c>
      <c r="J19" s="205">
        <v>0</v>
      </c>
      <c r="K19" s="202">
        <f t="shared" si="1"/>
        <v>7</v>
      </c>
      <c r="L19" s="203">
        <f t="shared" si="1"/>
        <v>151870000</v>
      </c>
      <c r="M19" s="194"/>
      <c r="N19" s="218"/>
      <c r="O19" s="196"/>
      <c r="P19" s="181"/>
    </row>
    <row r="20" spans="1:22">
      <c r="A20" s="172"/>
      <c r="B20" s="173"/>
      <c r="C20" s="197">
        <v>10</v>
      </c>
      <c r="D20" s="182" t="s">
        <v>159</v>
      </c>
      <c r="E20" s="205">
        <v>0</v>
      </c>
      <c r="F20" s="206">
        <v>0</v>
      </c>
      <c r="G20" s="205">
        <v>0</v>
      </c>
      <c r="H20" s="205">
        <v>0</v>
      </c>
      <c r="I20" s="185"/>
      <c r="J20" s="185"/>
      <c r="K20" s="202">
        <f t="shared" si="1"/>
        <v>0</v>
      </c>
      <c r="L20" s="203">
        <f t="shared" si="1"/>
        <v>0</v>
      </c>
      <c r="M20" s="194"/>
      <c r="O20" s="181"/>
      <c r="P20" s="181"/>
      <c r="V20" s="215"/>
    </row>
    <row r="21" spans="1:22">
      <c r="A21" s="172"/>
      <c r="B21" s="173"/>
      <c r="C21" s="219"/>
      <c r="D21" s="182"/>
      <c r="E21" s="183"/>
      <c r="F21" s="184"/>
      <c r="G21" s="185"/>
      <c r="H21" s="186"/>
      <c r="I21" s="185"/>
      <c r="J21" s="187"/>
      <c r="K21" s="202">
        <f>E21+G21-I21</f>
        <v>0</v>
      </c>
      <c r="L21" s="203">
        <f>F21+H21-J21</f>
        <v>0</v>
      </c>
      <c r="M21" s="194"/>
      <c r="O21" s="181"/>
      <c r="P21" s="181"/>
    </row>
    <row r="22" spans="1:22">
      <c r="A22" s="172">
        <v>3</v>
      </c>
      <c r="B22" s="176" t="s">
        <v>144</v>
      </c>
      <c r="C22" s="173"/>
      <c r="D22" s="177" t="s">
        <v>48</v>
      </c>
      <c r="E22" s="189">
        <f>SUM(E23:E24)</f>
        <v>3</v>
      </c>
      <c r="F22" s="220">
        <f>SUM(F23:F24)</f>
        <v>1696976000</v>
      </c>
      <c r="G22" s="189">
        <f t="shared" ref="G22:L22" si="2">SUM(G23:G24)</f>
        <v>0</v>
      </c>
      <c r="H22" s="221">
        <f t="shared" si="2"/>
        <v>0</v>
      </c>
      <c r="I22" s="189">
        <v>0</v>
      </c>
      <c r="J22" s="189">
        <f>SUM(J23)</f>
        <v>0</v>
      </c>
      <c r="K22" s="193">
        <f t="shared" si="2"/>
        <v>3</v>
      </c>
      <c r="L22" s="220">
        <f t="shared" si="2"/>
        <v>1696976000</v>
      </c>
      <c r="M22" s="222"/>
      <c r="N22" s="223"/>
      <c r="O22" s="181"/>
      <c r="P22" s="181"/>
    </row>
    <row r="23" spans="1:22">
      <c r="A23" s="172"/>
      <c r="B23" s="173"/>
      <c r="C23" s="160">
        <v>11</v>
      </c>
      <c r="D23" s="182" t="s">
        <v>160</v>
      </c>
      <c r="E23" s="205">
        <v>3</v>
      </c>
      <c r="F23" s="206">
        <v>1696976000</v>
      </c>
      <c r="G23" s="198">
        <f>'dfatr mutasi 2 (2)'!S44</f>
        <v>0</v>
      </c>
      <c r="H23" s="198">
        <f>'dfatr mutasi 2 (2)'!T44</f>
        <v>0</v>
      </c>
      <c r="I23" s="198">
        <v>0</v>
      </c>
      <c r="J23" s="198">
        <v>0</v>
      </c>
      <c r="K23" s="202">
        <f>E23+G23-I23</f>
        <v>3</v>
      </c>
      <c r="L23" s="224">
        <f>F23+H23-J23</f>
        <v>1696976000</v>
      </c>
      <c r="M23" s="194"/>
      <c r="N23" s="210"/>
      <c r="O23" s="181"/>
      <c r="P23" s="181"/>
    </row>
    <row r="24" spans="1:22">
      <c r="A24" s="172"/>
      <c r="B24" s="173"/>
      <c r="C24" s="160">
        <v>12</v>
      </c>
      <c r="D24" s="182" t="s">
        <v>161</v>
      </c>
      <c r="E24" s="225">
        <v>0</v>
      </c>
      <c r="F24" s="226">
        <v>0</v>
      </c>
      <c r="G24" s="201">
        <v>0</v>
      </c>
      <c r="H24" s="203">
        <v>0</v>
      </c>
      <c r="I24" s="201"/>
      <c r="J24" s="201"/>
      <c r="K24" s="202">
        <f>E24+G24-I24</f>
        <v>0</v>
      </c>
      <c r="L24" s="224">
        <f>F24+H24-J24</f>
        <v>0</v>
      </c>
      <c r="M24" s="194"/>
      <c r="O24" s="181"/>
      <c r="P24" s="181"/>
    </row>
    <row r="25" spans="1:22">
      <c r="A25" s="172"/>
      <c r="B25" s="173"/>
      <c r="C25" s="173"/>
      <c r="D25" s="182"/>
      <c r="E25" s="183"/>
      <c r="F25" s="184"/>
      <c r="G25" s="185"/>
      <c r="H25" s="186"/>
      <c r="I25" s="185"/>
      <c r="J25" s="187"/>
      <c r="K25" s="227"/>
      <c r="L25" s="175"/>
      <c r="M25" s="194"/>
      <c r="O25" s="181"/>
      <c r="P25" s="181"/>
    </row>
    <row r="26" spans="1:22">
      <c r="A26" s="172">
        <v>4</v>
      </c>
      <c r="B26" s="176" t="s">
        <v>146</v>
      </c>
      <c r="C26" s="173"/>
      <c r="D26" s="177" t="s">
        <v>162</v>
      </c>
      <c r="E26" s="189">
        <f>SUM(E27:E30)</f>
        <v>2</v>
      </c>
      <c r="F26" s="190">
        <f>SUM(F27:F30)</f>
        <v>6000000</v>
      </c>
      <c r="G26" s="191">
        <f t="shared" ref="G26:L26" si="3">SUM(G27:G30)</f>
        <v>0</v>
      </c>
      <c r="H26" s="190">
        <f t="shared" si="3"/>
        <v>0</v>
      </c>
      <c r="I26" s="190">
        <f t="shared" si="3"/>
        <v>0</v>
      </c>
      <c r="J26" s="190">
        <f t="shared" si="3"/>
        <v>0</v>
      </c>
      <c r="K26" s="193">
        <f t="shared" si="3"/>
        <v>2</v>
      </c>
      <c r="L26" s="190">
        <f t="shared" si="3"/>
        <v>6000000</v>
      </c>
      <c r="M26" s="194"/>
      <c r="O26" s="181"/>
      <c r="P26" s="181"/>
    </row>
    <row r="27" spans="1:22">
      <c r="A27" s="172"/>
      <c r="B27" s="173"/>
      <c r="C27" s="160">
        <v>13</v>
      </c>
      <c r="D27" s="182" t="s">
        <v>163</v>
      </c>
      <c r="E27" s="228"/>
      <c r="F27" s="179"/>
      <c r="G27" s="198">
        <v>0</v>
      </c>
      <c r="H27" s="198">
        <v>0</v>
      </c>
      <c r="I27" s="201"/>
      <c r="J27" s="201"/>
      <c r="K27" s="202">
        <f t="shared" ref="K27:L30" si="4">E27+G27-I27</f>
        <v>0</v>
      </c>
      <c r="L27" s="229">
        <f t="shared" si="4"/>
        <v>0</v>
      </c>
      <c r="M27" s="194"/>
      <c r="O27" s="181"/>
      <c r="P27" s="230"/>
    </row>
    <row r="28" spans="1:22">
      <c r="A28" s="172"/>
      <c r="B28" s="173"/>
      <c r="C28" s="160">
        <v>14</v>
      </c>
      <c r="D28" s="182" t="s">
        <v>164</v>
      </c>
      <c r="E28" s="228"/>
      <c r="F28" s="179"/>
      <c r="G28" s="198">
        <v>0</v>
      </c>
      <c r="H28" s="198">
        <v>0</v>
      </c>
      <c r="I28" s="201"/>
      <c r="J28" s="201"/>
      <c r="K28" s="202">
        <f t="shared" si="4"/>
        <v>0</v>
      </c>
      <c r="L28" s="229">
        <f t="shared" si="4"/>
        <v>0</v>
      </c>
      <c r="M28" s="194"/>
      <c r="O28" s="194"/>
    </row>
    <row r="29" spans="1:22">
      <c r="A29" s="172"/>
      <c r="B29" s="173"/>
      <c r="C29" s="160">
        <v>15</v>
      </c>
      <c r="D29" s="182" t="s">
        <v>165</v>
      </c>
      <c r="E29" s="228">
        <v>1</v>
      </c>
      <c r="F29" s="179">
        <v>3000000</v>
      </c>
      <c r="G29" s="198">
        <v>0</v>
      </c>
      <c r="H29" s="198">
        <v>0</v>
      </c>
      <c r="I29" s="228">
        <v>0</v>
      </c>
      <c r="J29" s="179">
        <v>0</v>
      </c>
      <c r="K29" s="202">
        <f t="shared" si="4"/>
        <v>1</v>
      </c>
      <c r="L29" s="203">
        <f t="shared" si="4"/>
        <v>3000000</v>
      </c>
      <c r="M29" s="194"/>
      <c r="O29" s="181"/>
    </row>
    <row r="30" spans="1:22">
      <c r="A30" s="172"/>
      <c r="B30" s="173"/>
      <c r="C30" s="160">
        <v>16</v>
      </c>
      <c r="D30" s="182" t="s">
        <v>166</v>
      </c>
      <c r="E30" s="205">
        <v>1</v>
      </c>
      <c r="F30" s="206">
        <v>3000000</v>
      </c>
      <c r="G30" s="201">
        <f>'dfatr mutasi 2 (2)'!S56</f>
        <v>0</v>
      </c>
      <c r="H30" s="201">
        <f>'dfatr mutasi 2 (2)'!T56</f>
        <v>0</v>
      </c>
      <c r="I30" s="201"/>
      <c r="J30" s="201"/>
      <c r="K30" s="202">
        <f t="shared" si="4"/>
        <v>1</v>
      </c>
      <c r="L30" s="224">
        <f t="shared" si="4"/>
        <v>3000000</v>
      </c>
      <c r="M30" s="194"/>
      <c r="O30" s="181"/>
    </row>
    <row r="31" spans="1:22">
      <c r="A31" s="172"/>
      <c r="B31" s="173"/>
      <c r="C31" s="173"/>
      <c r="D31" s="182"/>
      <c r="E31" s="183"/>
      <c r="F31" s="184"/>
      <c r="G31" s="185"/>
      <c r="H31" s="186"/>
      <c r="I31" s="185"/>
      <c r="J31" s="187"/>
      <c r="K31" s="227"/>
      <c r="L31" s="175"/>
      <c r="M31" s="194"/>
      <c r="O31" s="181"/>
    </row>
    <row r="32" spans="1:22">
      <c r="A32" s="172">
        <v>5</v>
      </c>
      <c r="B32" s="176" t="s">
        <v>148</v>
      </c>
      <c r="C32" s="173"/>
      <c r="D32" s="177" t="s">
        <v>58</v>
      </c>
      <c r="E32" s="189">
        <f>SUM(E33:E36)</f>
        <v>0</v>
      </c>
      <c r="F32" s="189">
        <f t="shared" ref="F32:L32" si="5">SUM(F33:F36)</f>
        <v>0</v>
      </c>
      <c r="G32" s="189">
        <f t="shared" si="5"/>
        <v>0</v>
      </c>
      <c r="H32" s="189">
        <f t="shared" si="5"/>
        <v>0</v>
      </c>
      <c r="I32" s="189">
        <f t="shared" si="5"/>
        <v>0</v>
      </c>
      <c r="J32" s="189">
        <f t="shared" si="5"/>
        <v>0</v>
      </c>
      <c r="K32" s="193">
        <f t="shared" si="5"/>
        <v>0</v>
      </c>
      <c r="L32" s="189">
        <f t="shared" si="5"/>
        <v>0</v>
      </c>
      <c r="M32" s="194"/>
      <c r="O32" s="181"/>
    </row>
    <row r="33" spans="1:15">
      <c r="A33" s="172"/>
      <c r="B33" s="173"/>
      <c r="C33" s="160">
        <v>17</v>
      </c>
      <c r="D33" s="182" t="s">
        <v>167</v>
      </c>
      <c r="E33" s="183">
        <v>0</v>
      </c>
      <c r="F33" s="184">
        <v>0</v>
      </c>
      <c r="G33" s="198">
        <v>0</v>
      </c>
      <c r="H33" s="198">
        <v>0</v>
      </c>
      <c r="I33" s="231"/>
      <c r="J33" s="232"/>
      <c r="K33" s="227">
        <f>E33+G33-I33</f>
        <v>0</v>
      </c>
      <c r="L33" s="233">
        <f>F33+H33-J33</f>
        <v>0</v>
      </c>
      <c r="M33" s="194"/>
      <c r="O33" s="181"/>
    </row>
    <row r="34" spans="1:15">
      <c r="A34" s="172"/>
      <c r="B34" s="173"/>
      <c r="C34" s="160">
        <v>18</v>
      </c>
      <c r="D34" s="182" t="s">
        <v>168</v>
      </c>
      <c r="E34" s="228">
        <v>0</v>
      </c>
      <c r="F34" s="178">
        <v>0</v>
      </c>
      <c r="G34" s="201"/>
      <c r="H34" s="203"/>
      <c r="I34" s="201"/>
      <c r="J34" s="201"/>
      <c r="K34" s="202">
        <v>0</v>
      </c>
      <c r="L34" s="201">
        <v>0</v>
      </c>
      <c r="M34" s="194"/>
      <c r="O34" s="181"/>
    </row>
    <row r="35" spans="1:15">
      <c r="A35" s="172"/>
      <c r="B35" s="173"/>
      <c r="C35" s="160">
        <v>19</v>
      </c>
      <c r="D35" s="182" t="s">
        <v>169</v>
      </c>
      <c r="E35" s="228">
        <v>0</v>
      </c>
      <c r="F35" s="178">
        <v>0</v>
      </c>
      <c r="G35" s="201"/>
      <c r="H35" s="203"/>
      <c r="I35" s="201"/>
      <c r="J35" s="201"/>
      <c r="K35" s="202">
        <v>0</v>
      </c>
      <c r="L35" s="201">
        <v>0</v>
      </c>
      <c r="M35" s="194"/>
      <c r="O35" s="181"/>
    </row>
    <row r="36" spans="1:15">
      <c r="A36" s="172"/>
      <c r="B36" s="173"/>
      <c r="C36" s="173"/>
      <c r="D36" s="182" t="s">
        <v>170</v>
      </c>
      <c r="E36" s="234">
        <v>0</v>
      </c>
      <c r="F36" s="235">
        <v>0</v>
      </c>
      <c r="G36" s="235">
        <v>0</v>
      </c>
      <c r="H36" s="235">
        <v>0</v>
      </c>
      <c r="I36" s="235"/>
      <c r="J36" s="235"/>
      <c r="K36" s="236">
        <f>E36+G36</f>
        <v>0</v>
      </c>
      <c r="L36" s="235">
        <f>F36+H36</f>
        <v>0</v>
      </c>
      <c r="M36" s="194"/>
      <c r="O36" s="181"/>
    </row>
    <row r="37" spans="1:15">
      <c r="A37" s="172">
        <v>6</v>
      </c>
      <c r="B37" s="176" t="s">
        <v>150</v>
      </c>
      <c r="C37" s="173"/>
      <c r="D37" s="177" t="s">
        <v>63</v>
      </c>
      <c r="E37" s="228">
        <v>0</v>
      </c>
      <c r="F37" s="178">
        <v>0</v>
      </c>
      <c r="G37" s="237"/>
      <c r="H37" s="238"/>
      <c r="I37" s="237"/>
      <c r="J37" s="232"/>
      <c r="K37" s="227"/>
      <c r="L37" s="239"/>
      <c r="M37" s="240"/>
      <c r="O37" s="181"/>
    </row>
    <row r="38" spans="1:15">
      <c r="A38" s="172"/>
      <c r="B38" s="173"/>
      <c r="C38" s="173"/>
      <c r="D38" s="182"/>
      <c r="E38" s="183"/>
      <c r="F38" s="208"/>
      <c r="G38" s="185"/>
      <c r="H38" s="186"/>
      <c r="I38" s="185"/>
      <c r="J38" s="187"/>
      <c r="K38" s="227"/>
      <c r="L38" s="239"/>
      <c r="M38" s="240"/>
      <c r="O38" s="181"/>
    </row>
    <row r="39" spans="1:15" s="250" customFormat="1" ht="21.75" customHeight="1">
      <c r="A39" s="241"/>
      <c r="B39" s="241"/>
      <c r="C39" s="241"/>
      <c r="D39" s="242"/>
      <c r="E39" s="243">
        <f t="shared" ref="E39:J39" si="6">E37+E32+E26+E22+E10+E8</f>
        <v>375</v>
      </c>
      <c r="F39" s="244">
        <f t="shared" si="6"/>
        <v>2941429657.5</v>
      </c>
      <c r="G39" s="245">
        <f t="shared" si="6"/>
        <v>10</v>
      </c>
      <c r="H39" s="246">
        <f t="shared" si="6"/>
        <v>54520100</v>
      </c>
      <c r="I39" s="247">
        <f t="shared" si="6"/>
        <v>0</v>
      </c>
      <c r="J39" s="246">
        <f t="shared" si="6"/>
        <v>0</v>
      </c>
      <c r="K39" s="248">
        <f>E39+G39-I39</f>
        <v>385</v>
      </c>
      <c r="L39" s="246">
        <f>F39+H39-J39</f>
        <v>2995949757.5</v>
      </c>
      <c r="M39" s="249"/>
      <c r="O39" s="251"/>
    </row>
    <row r="40" spans="1:15">
      <c r="F40" s="194"/>
      <c r="G40" s="240"/>
      <c r="H40" s="240"/>
      <c r="I40" s="240"/>
      <c r="J40" s="210"/>
      <c r="K40" s="230"/>
      <c r="L40" s="210"/>
      <c r="O40" s="181"/>
    </row>
    <row r="41" spans="1:15">
      <c r="D41" s="252"/>
      <c r="E41" s="253"/>
      <c r="F41" s="254"/>
      <c r="G41" s="253"/>
      <c r="H41" s="253"/>
      <c r="I41" s="253"/>
      <c r="J41" s="254" t="s">
        <v>171</v>
      </c>
      <c r="K41" s="230"/>
      <c r="L41" s="210"/>
      <c r="O41" s="181"/>
    </row>
    <row r="42" spans="1:15" ht="15.75">
      <c r="D42" s="255" t="s">
        <v>172</v>
      </c>
      <c r="E42" s="256"/>
      <c r="F42" s="256"/>
      <c r="G42" s="257"/>
      <c r="H42" s="258"/>
      <c r="I42" s="257"/>
      <c r="J42" s="258"/>
      <c r="K42" s="257"/>
      <c r="L42" s="210"/>
      <c r="O42" s="181"/>
    </row>
    <row r="43" spans="1:15" ht="15.75">
      <c r="D43" s="255" t="s">
        <v>173</v>
      </c>
      <c r="E43" s="256"/>
      <c r="F43" s="259"/>
      <c r="G43" s="257"/>
      <c r="H43" s="258"/>
      <c r="I43" s="257"/>
      <c r="J43" s="258" t="s">
        <v>174</v>
      </c>
      <c r="K43" s="257"/>
      <c r="L43" s="210"/>
      <c r="O43" s="181"/>
    </row>
    <row r="44" spans="1:15" ht="15.75">
      <c r="D44" s="255" t="s">
        <v>121</v>
      </c>
      <c r="E44" s="256"/>
      <c r="F44" s="258"/>
      <c r="G44" s="257"/>
      <c r="H44" s="258"/>
      <c r="I44" s="257"/>
      <c r="J44" s="258"/>
      <c r="K44" s="257"/>
      <c r="L44" s="210"/>
    </row>
    <row r="45" spans="1:15" ht="15.75">
      <c r="D45" s="260"/>
      <c r="E45" s="257"/>
      <c r="F45" s="258"/>
      <c r="G45" s="257"/>
      <c r="H45" s="258"/>
      <c r="I45" s="257"/>
      <c r="J45" s="258"/>
      <c r="K45" s="257"/>
      <c r="L45" s="210"/>
    </row>
    <row r="46" spans="1:15" ht="15.75">
      <c r="D46" s="260"/>
      <c r="E46" s="257"/>
      <c r="F46" s="258"/>
      <c r="G46" s="257"/>
      <c r="H46" s="258"/>
      <c r="I46" s="257"/>
      <c r="J46" s="261"/>
      <c r="K46" s="257"/>
      <c r="L46" s="210"/>
    </row>
    <row r="47" spans="1:15" ht="15.75">
      <c r="D47" s="260"/>
      <c r="E47" s="257"/>
      <c r="F47" s="258"/>
      <c r="G47" s="257"/>
      <c r="H47" s="258"/>
      <c r="I47" s="257"/>
      <c r="J47" s="258"/>
      <c r="K47" s="257"/>
      <c r="L47" s="210"/>
    </row>
    <row r="48" spans="1:15" ht="15.75">
      <c r="D48" s="262" t="s">
        <v>175</v>
      </c>
      <c r="E48" s="263"/>
      <c r="F48" s="258"/>
      <c r="G48" s="257"/>
      <c r="H48" s="258"/>
      <c r="I48" s="257"/>
      <c r="J48" s="264" t="s">
        <v>176</v>
      </c>
      <c r="K48" s="257"/>
      <c r="L48" s="210"/>
    </row>
    <row r="49" spans="4:12" ht="15.75">
      <c r="D49" s="255" t="s">
        <v>177</v>
      </c>
      <c r="E49" s="256"/>
      <c r="F49" s="258"/>
      <c r="G49" s="257"/>
      <c r="H49" s="258"/>
      <c r="I49" s="257"/>
      <c r="J49" s="265" t="s">
        <v>178</v>
      </c>
      <c r="K49" s="257"/>
      <c r="L49" s="210"/>
    </row>
    <row r="50" spans="4:12">
      <c r="E50" s="230"/>
      <c r="F50" s="210"/>
      <c r="G50" s="230"/>
      <c r="I50" s="230"/>
      <c r="J50" s="210"/>
      <c r="K50" s="230"/>
      <c r="L50" s="210"/>
    </row>
    <row r="56" spans="4:12">
      <c r="I56" s="210"/>
    </row>
    <row r="57" spans="4:12">
      <c r="I57" s="210"/>
    </row>
    <row r="58" spans="4:12">
      <c r="I58" s="210"/>
    </row>
    <row r="59" spans="4:12">
      <c r="I59" s="210"/>
    </row>
    <row r="60" spans="4:12">
      <c r="I60" s="210"/>
    </row>
    <row r="61" spans="4:12">
      <c r="F61" s="259"/>
      <c r="I61" s="210"/>
    </row>
    <row r="62" spans="4:12">
      <c r="F62" s="259"/>
      <c r="I62" s="210"/>
    </row>
    <row r="63" spans="4:12">
      <c r="F63" s="259"/>
      <c r="I63" s="210"/>
    </row>
    <row r="64" spans="4:12">
      <c r="F64" s="259"/>
      <c r="I64" s="210"/>
    </row>
    <row r="65" spans="6:6">
      <c r="F65" s="259"/>
    </row>
    <row r="66" spans="6:6">
      <c r="F66" s="259"/>
    </row>
  </sheetData>
  <mergeCells count="9">
    <mergeCell ref="K1:L2"/>
    <mergeCell ref="G2:J2"/>
    <mergeCell ref="G3:H3"/>
    <mergeCell ref="I3:J3"/>
    <mergeCell ref="A1:A5"/>
    <mergeCell ref="B1:B5"/>
    <mergeCell ref="D1:D5"/>
    <mergeCell ref="E1:F2"/>
    <mergeCell ref="G1:J1"/>
  </mergeCells>
  <printOptions horizontalCentered="1"/>
  <pageMargins left="0.37" right="0.57999999999999996" top="0.73" bottom="0.63" header="0.21" footer="0.3"/>
  <pageSetup paperSize="10000" scale="70" orientation="landscape" r:id="rId1"/>
</worksheet>
</file>

<file path=xl/worksheets/sheet6.xml><?xml version="1.0" encoding="utf-8"?>
<worksheet xmlns="http://schemas.openxmlformats.org/spreadsheetml/2006/main" xmlns:r="http://schemas.openxmlformats.org/officeDocument/2006/relationships">
  <sheetPr>
    <tabColor rgb="FF00B050"/>
  </sheetPr>
  <dimension ref="A1:AG79"/>
  <sheetViews>
    <sheetView showWhiteSpace="0" view="pageBreakPreview" topLeftCell="G21" zoomScale="85" zoomScaleNormal="100" zoomScaleSheetLayoutView="85" workbookViewId="0">
      <selection activeCell="G38" sqref="A38:XFD39"/>
    </sheetView>
  </sheetViews>
  <sheetFormatPr defaultRowHeight="15"/>
  <cols>
    <col min="1" max="1" width="5.42578125" style="159" customWidth="1"/>
    <col min="2" max="2" width="2.42578125" style="159" customWidth="1"/>
    <col min="3" max="4" width="5.7109375" style="276" customWidth="1"/>
    <col min="5" max="5" width="5.140625" style="276" customWidth="1"/>
    <col min="6" max="7" width="5.7109375" style="276" customWidth="1"/>
    <col min="8" max="8" width="40.5703125" style="159" customWidth="1"/>
    <col min="9" max="9" width="20.85546875" style="159" customWidth="1"/>
    <col min="10" max="10" width="11.85546875" style="159" customWidth="1"/>
    <col min="11" max="11" width="9.140625" style="159"/>
    <col min="12" max="12" width="10.42578125" style="159" customWidth="1"/>
    <col min="13" max="13" width="9.140625" style="159" customWidth="1"/>
    <col min="14" max="14" width="13.42578125" style="159" bestFit="1" customWidth="1"/>
    <col min="15" max="15" width="16" style="159" customWidth="1"/>
    <col min="16" max="16" width="7.140625" style="159" customWidth="1"/>
    <col min="17" max="17" width="8.42578125" style="159" customWidth="1"/>
    <col min="18" max="18" width="20.5703125" style="159" customWidth="1"/>
    <col min="19" max="19" width="8.28515625" style="91" bestFit="1" customWidth="1"/>
    <col min="20" max="20" width="18.5703125" style="159" customWidth="1"/>
    <col min="21" max="21" width="6.5703125" style="159" customWidth="1"/>
    <col min="22" max="22" width="15.85546875" style="159" bestFit="1" customWidth="1"/>
    <col min="23" max="23" width="7.140625" style="159" customWidth="1"/>
    <col min="24" max="24" width="21.140625" style="159" bestFit="1" customWidth="1"/>
    <col min="25" max="25" width="11" style="159" customWidth="1"/>
    <col min="26" max="26" width="16.28515625" style="159" bestFit="1" customWidth="1"/>
    <col min="27" max="27" width="27.28515625" style="159" customWidth="1"/>
    <col min="28" max="28" width="19.85546875" style="159" customWidth="1"/>
    <col min="29" max="29" width="16.85546875" style="159" bestFit="1" customWidth="1"/>
    <col min="30" max="32" width="9.140625" style="159"/>
    <col min="33" max="33" width="17.140625" style="266" customWidth="1"/>
    <col min="34" max="16384" width="9.140625" style="159"/>
  </cols>
  <sheetData>
    <row r="1" spans="1:33" ht="18">
      <c r="A1" s="972" t="s">
        <v>179</v>
      </c>
      <c r="B1" s="972"/>
      <c r="C1" s="972"/>
      <c r="D1" s="972"/>
      <c r="E1" s="972"/>
      <c r="F1" s="972"/>
      <c r="G1" s="972"/>
      <c r="H1" s="972"/>
      <c r="I1" s="972"/>
      <c r="J1" s="972"/>
      <c r="K1" s="972"/>
      <c r="L1" s="972"/>
      <c r="M1" s="972"/>
      <c r="N1" s="972"/>
      <c r="O1" s="972"/>
      <c r="P1" s="972"/>
      <c r="Q1" s="972"/>
      <c r="R1" s="972"/>
      <c r="S1" s="972"/>
      <c r="T1" s="972"/>
      <c r="U1" s="972"/>
      <c r="V1" s="972"/>
      <c r="W1" s="972"/>
      <c r="X1" s="972"/>
      <c r="Y1" s="972"/>
    </row>
    <row r="2" spans="1:33" ht="18">
      <c r="A2" s="972" t="s">
        <v>180</v>
      </c>
      <c r="B2" s="972"/>
      <c r="C2" s="972"/>
      <c r="D2" s="972"/>
      <c r="E2" s="972"/>
      <c r="F2" s="972"/>
      <c r="G2" s="972"/>
      <c r="H2" s="972"/>
      <c r="I2" s="972"/>
      <c r="J2" s="972"/>
      <c r="K2" s="972"/>
      <c r="L2" s="972"/>
      <c r="M2" s="972"/>
      <c r="N2" s="972"/>
      <c r="O2" s="972"/>
      <c r="P2" s="972"/>
      <c r="Q2" s="972"/>
      <c r="R2" s="972"/>
      <c r="S2" s="972"/>
      <c r="T2" s="972"/>
      <c r="U2" s="972"/>
      <c r="V2" s="972"/>
      <c r="W2" s="972"/>
      <c r="X2" s="972"/>
      <c r="Y2" s="972"/>
    </row>
    <row r="3" spans="1:33" ht="18">
      <c r="A3" s="972" t="s">
        <v>181</v>
      </c>
      <c r="B3" s="972"/>
      <c r="C3" s="972"/>
      <c r="D3" s="972"/>
      <c r="E3" s="972"/>
      <c r="F3" s="972"/>
      <c r="G3" s="972"/>
      <c r="H3" s="972"/>
      <c r="I3" s="972"/>
      <c r="J3" s="972"/>
      <c r="K3" s="972"/>
      <c r="L3" s="972"/>
      <c r="M3" s="972"/>
      <c r="N3" s="972"/>
      <c r="O3" s="972"/>
      <c r="P3" s="972"/>
      <c r="Q3" s="972"/>
      <c r="R3" s="972"/>
      <c r="S3" s="972"/>
      <c r="T3" s="972"/>
      <c r="U3" s="972"/>
      <c r="V3" s="972"/>
      <c r="W3" s="972"/>
      <c r="X3" s="972"/>
      <c r="Y3" s="972"/>
    </row>
    <row r="4" spans="1:33">
      <c r="A4" s="267"/>
      <c r="B4" s="267"/>
      <c r="C4" s="268"/>
      <c r="D4" s="268"/>
      <c r="E4" s="268"/>
      <c r="F4" s="268"/>
      <c r="G4" s="268"/>
      <c r="H4" s="269"/>
      <c r="I4" s="267"/>
      <c r="J4" s="270"/>
      <c r="K4" s="270"/>
      <c r="L4" s="270"/>
      <c r="M4" s="267"/>
      <c r="N4" s="267"/>
      <c r="O4" s="267"/>
      <c r="P4" s="268"/>
      <c r="Q4" s="267"/>
      <c r="R4" s="271"/>
      <c r="S4" s="272"/>
      <c r="T4" s="271"/>
      <c r="U4" s="271"/>
      <c r="V4" s="271"/>
      <c r="W4" s="267"/>
      <c r="X4" s="271"/>
      <c r="Y4" s="273"/>
    </row>
    <row r="5" spans="1:33">
      <c r="A5" s="274" t="s">
        <v>182</v>
      </c>
      <c r="B5" s="274"/>
      <c r="C5" s="275"/>
      <c r="E5" s="275"/>
      <c r="F5" s="275"/>
      <c r="G5" s="275"/>
      <c r="H5" s="277" t="s">
        <v>183</v>
      </c>
      <c r="I5" s="275"/>
      <c r="J5" s="274"/>
      <c r="K5" s="274"/>
      <c r="L5" s="274"/>
      <c r="M5" s="274"/>
      <c r="N5" s="275"/>
      <c r="O5" s="274"/>
      <c r="P5" s="274"/>
      <c r="Q5" s="275"/>
      <c r="R5" s="274"/>
      <c r="S5" s="278"/>
      <c r="T5" s="275"/>
      <c r="U5" s="274"/>
      <c r="V5" s="275"/>
      <c r="W5" s="274"/>
      <c r="X5" s="279"/>
      <c r="Y5" s="274"/>
      <c r="Z5" s="275"/>
      <c r="AA5" s="274"/>
      <c r="AB5" s="274"/>
      <c r="AG5" s="159"/>
    </row>
    <row r="6" spans="1:33">
      <c r="A6" s="274" t="s">
        <v>184</v>
      </c>
      <c r="B6" s="274"/>
      <c r="C6" s="275"/>
      <c r="E6" s="275"/>
      <c r="F6" s="275"/>
      <c r="G6" s="275"/>
      <c r="H6" s="277" t="s">
        <v>185</v>
      </c>
      <c r="I6" s="275"/>
      <c r="J6" s="274"/>
      <c r="K6" s="274"/>
      <c r="L6" s="274"/>
      <c r="M6" s="274"/>
      <c r="N6" s="275"/>
      <c r="O6" s="274"/>
      <c r="P6" s="274"/>
      <c r="Q6" s="275"/>
      <c r="R6" s="274"/>
      <c r="S6" s="278"/>
      <c r="T6" s="275"/>
      <c r="U6" s="274"/>
      <c r="V6" s="275"/>
      <c r="W6" s="274"/>
      <c r="X6" s="279"/>
      <c r="Y6" s="274"/>
      <c r="Z6" s="275"/>
      <c r="AA6" s="274"/>
      <c r="AB6" s="274"/>
      <c r="AG6" s="159"/>
    </row>
    <row r="7" spans="1:33">
      <c r="A7" s="274" t="s">
        <v>186</v>
      </c>
      <c r="B7" s="274"/>
      <c r="C7" s="275"/>
      <c r="E7" s="275"/>
      <c r="F7" s="275"/>
      <c r="G7" s="275"/>
      <c r="H7" s="277" t="s">
        <v>187</v>
      </c>
      <c r="I7" s="275"/>
      <c r="J7" s="274"/>
      <c r="K7" s="274"/>
      <c r="L7" s="274"/>
      <c r="M7" s="274"/>
      <c r="N7" s="275"/>
      <c r="O7" s="274"/>
      <c r="P7" s="274"/>
      <c r="Q7" s="275"/>
      <c r="R7" s="274"/>
      <c r="S7" s="278"/>
      <c r="T7" s="275"/>
      <c r="U7" s="274"/>
      <c r="V7" s="275"/>
      <c r="W7" s="274"/>
      <c r="X7" s="279"/>
      <c r="Y7" s="274"/>
      <c r="Z7" s="275"/>
      <c r="AA7" s="274"/>
      <c r="AB7" s="274"/>
      <c r="AG7" s="159"/>
    </row>
    <row r="8" spans="1:33">
      <c r="A8" s="274" t="s">
        <v>188</v>
      </c>
      <c r="B8" s="274"/>
      <c r="C8" s="275"/>
      <c r="E8" s="275"/>
      <c r="F8" s="275"/>
      <c r="G8" s="275"/>
      <c r="H8" s="277" t="s">
        <v>189</v>
      </c>
      <c r="I8" s="275"/>
      <c r="J8" s="274"/>
      <c r="K8" s="274"/>
      <c r="L8" s="274"/>
      <c r="M8" s="274"/>
      <c r="N8" s="275"/>
      <c r="O8" s="274"/>
      <c r="P8" s="274"/>
      <c r="Q8" s="275"/>
      <c r="R8" s="274"/>
      <c r="S8" s="278"/>
      <c r="T8" s="275"/>
      <c r="U8" s="274"/>
      <c r="V8" s="275"/>
      <c r="W8" s="274"/>
      <c r="X8" s="279"/>
      <c r="Y8" s="274"/>
      <c r="Z8" s="275"/>
      <c r="AA8" s="274"/>
      <c r="AB8" s="274"/>
      <c r="AG8" s="159"/>
    </row>
    <row r="9" spans="1:33">
      <c r="A9" s="274" t="s">
        <v>190</v>
      </c>
      <c r="B9" s="274"/>
      <c r="C9" s="275"/>
      <c r="E9" s="275"/>
      <c r="F9" s="275"/>
      <c r="G9" s="275"/>
      <c r="H9" s="277" t="s">
        <v>191</v>
      </c>
      <c r="I9" s="275"/>
      <c r="J9" s="274"/>
      <c r="K9" s="274"/>
      <c r="L9" s="274"/>
      <c r="M9" s="274"/>
      <c r="N9" s="275"/>
      <c r="O9" s="274"/>
      <c r="P9" s="274"/>
      <c r="Q9" s="275"/>
      <c r="R9" s="274"/>
      <c r="S9" s="278"/>
      <c r="T9" s="275"/>
      <c r="U9" s="274"/>
      <c r="V9" s="275"/>
      <c r="W9" s="274"/>
      <c r="X9" s="279"/>
      <c r="Y9" s="274"/>
      <c r="Z9" s="275"/>
      <c r="AA9" s="274"/>
      <c r="AB9" s="274"/>
      <c r="AG9" s="159"/>
    </row>
    <row r="10" spans="1:33" ht="15.75" thickBot="1">
      <c r="A10" s="280"/>
      <c r="B10" s="280"/>
      <c r="C10" s="281"/>
      <c r="D10" s="281"/>
      <c r="E10" s="281"/>
      <c r="F10" s="281"/>
      <c r="G10" s="281"/>
      <c r="H10" s="280"/>
      <c r="I10" s="280"/>
      <c r="J10" s="280"/>
      <c r="K10" s="280"/>
      <c r="L10" s="280"/>
      <c r="M10" s="280"/>
      <c r="N10" s="280"/>
      <c r="O10" s="282"/>
      <c r="P10" s="282"/>
      <c r="Q10" s="280"/>
      <c r="R10" s="280"/>
      <c r="S10" s="283"/>
      <c r="T10" s="280"/>
      <c r="U10" s="280"/>
      <c r="V10" s="280"/>
      <c r="W10" s="280"/>
      <c r="X10" s="280"/>
      <c r="Y10" s="280"/>
    </row>
    <row r="11" spans="1:33">
      <c r="A11" s="973" t="s">
        <v>192</v>
      </c>
      <c r="B11" s="974"/>
      <c r="C11" s="974"/>
      <c r="D11" s="974"/>
      <c r="E11" s="974"/>
      <c r="F11" s="974"/>
      <c r="G11" s="975"/>
      <c r="H11" s="976" t="s">
        <v>193</v>
      </c>
      <c r="I11" s="977"/>
      <c r="J11" s="978"/>
      <c r="K11" s="979" t="s">
        <v>194</v>
      </c>
      <c r="L11" s="284"/>
      <c r="M11" s="284"/>
      <c r="N11" s="285" t="s">
        <v>195</v>
      </c>
      <c r="O11" s="979" t="s">
        <v>196</v>
      </c>
      <c r="P11" s="286"/>
      <c r="Q11" s="976" t="s">
        <v>197</v>
      </c>
      <c r="R11" s="978"/>
      <c r="S11" s="976" t="s">
        <v>198</v>
      </c>
      <c r="T11" s="978"/>
      <c r="U11" s="976" t="s">
        <v>199</v>
      </c>
      <c r="V11" s="978"/>
      <c r="W11" s="976" t="s">
        <v>200</v>
      </c>
      <c r="X11" s="978"/>
      <c r="Y11" s="980" t="s">
        <v>201</v>
      </c>
    </row>
    <row r="12" spans="1:33">
      <c r="A12" s="982" t="s">
        <v>124</v>
      </c>
      <c r="B12" s="984" t="s">
        <v>202</v>
      </c>
      <c r="C12" s="985"/>
      <c r="D12" s="985"/>
      <c r="E12" s="985"/>
      <c r="F12" s="986"/>
      <c r="G12" s="953" t="s">
        <v>203</v>
      </c>
      <c r="H12" s="287"/>
      <c r="I12" s="287"/>
      <c r="J12" s="288" t="s">
        <v>204</v>
      </c>
      <c r="K12" s="954"/>
      <c r="L12" s="289" t="s">
        <v>205</v>
      </c>
      <c r="M12" s="289" t="s">
        <v>206</v>
      </c>
      <c r="N12" s="290" t="s">
        <v>207</v>
      </c>
      <c r="O12" s="954"/>
      <c r="P12" s="287" t="s">
        <v>208</v>
      </c>
      <c r="Q12" s="953" t="s">
        <v>134</v>
      </c>
      <c r="R12" s="291"/>
      <c r="S12" s="951" t="s">
        <v>134</v>
      </c>
      <c r="T12" s="291"/>
      <c r="U12" s="953" t="s">
        <v>134</v>
      </c>
      <c r="V12" s="291"/>
      <c r="W12" s="953" t="s">
        <v>134</v>
      </c>
      <c r="X12" s="291"/>
      <c r="Y12" s="981"/>
    </row>
    <row r="13" spans="1:33">
      <c r="A13" s="983"/>
      <c r="B13" s="987"/>
      <c r="C13" s="988"/>
      <c r="D13" s="988"/>
      <c r="E13" s="988"/>
      <c r="F13" s="989"/>
      <c r="G13" s="954"/>
      <c r="H13" s="287" t="s">
        <v>209</v>
      </c>
      <c r="I13" s="287" t="s">
        <v>210</v>
      </c>
      <c r="J13" s="288" t="s">
        <v>211</v>
      </c>
      <c r="K13" s="954"/>
      <c r="L13" s="289" t="s">
        <v>212</v>
      </c>
      <c r="M13" s="289" t="s">
        <v>212</v>
      </c>
      <c r="N13" s="290" t="s">
        <v>213</v>
      </c>
      <c r="O13" s="954"/>
      <c r="P13" s="287" t="s">
        <v>134</v>
      </c>
      <c r="Q13" s="954"/>
      <c r="R13" s="292" t="s">
        <v>135</v>
      </c>
      <c r="S13" s="952"/>
      <c r="T13" s="292" t="s">
        <v>135</v>
      </c>
      <c r="U13" s="954"/>
      <c r="V13" s="292" t="s">
        <v>135</v>
      </c>
      <c r="W13" s="954"/>
      <c r="X13" s="292" t="s">
        <v>135</v>
      </c>
      <c r="Y13" s="981"/>
      <c r="AA13" s="266"/>
      <c r="AB13" s="266"/>
    </row>
    <row r="14" spans="1:33">
      <c r="A14" s="983"/>
      <c r="B14" s="987"/>
      <c r="C14" s="988"/>
      <c r="D14" s="988"/>
      <c r="E14" s="988"/>
      <c r="F14" s="989"/>
      <c r="G14" s="954"/>
      <c r="H14" s="287" t="s">
        <v>134</v>
      </c>
      <c r="I14" s="287" t="s">
        <v>214</v>
      </c>
      <c r="J14" s="288" t="s">
        <v>215</v>
      </c>
      <c r="K14" s="954"/>
      <c r="L14" s="289" t="s">
        <v>134</v>
      </c>
      <c r="M14" s="289"/>
      <c r="N14" s="290" t="s">
        <v>216</v>
      </c>
      <c r="O14" s="954"/>
      <c r="P14" s="287" t="s">
        <v>217</v>
      </c>
      <c r="Q14" s="954"/>
      <c r="R14" s="292" t="s">
        <v>218</v>
      </c>
      <c r="S14" s="952"/>
      <c r="T14" s="292" t="s">
        <v>218</v>
      </c>
      <c r="U14" s="954"/>
      <c r="V14" s="292" t="s">
        <v>218</v>
      </c>
      <c r="W14" s="954"/>
      <c r="X14" s="292" t="s">
        <v>218</v>
      </c>
      <c r="Y14" s="981"/>
      <c r="AA14" s="266"/>
      <c r="AB14" s="266"/>
    </row>
    <row r="15" spans="1:33">
      <c r="A15" s="983"/>
      <c r="B15" s="990"/>
      <c r="C15" s="991"/>
      <c r="D15" s="991"/>
      <c r="E15" s="991"/>
      <c r="F15" s="992"/>
      <c r="G15" s="954"/>
      <c r="H15" s="288"/>
      <c r="I15" s="288"/>
      <c r="J15" s="288" t="s">
        <v>219</v>
      </c>
      <c r="K15" s="954"/>
      <c r="L15" s="289"/>
      <c r="M15" s="289"/>
      <c r="N15" s="290"/>
      <c r="O15" s="954"/>
      <c r="P15" s="287"/>
      <c r="Q15" s="954"/>
      <c r="R15" s="293"/>
      <c r="S15" s="952"/>
      <c r="T15" s="293"/>
      <c r="U15" s="954"/>
      <c r="V15" s="293"/>
      <c r="W15" s="954"/>
      <c r="X15" s="293"/>
      <c r="Y15" s="981"/>
      <c r="AA15" s="266">
        <v>18000000</v>
      </c>
      <c r="AB15" s="266"/>
    </row>
    <row r="16" spans="1:33">
      <c r="A16" s="294">
        <v>1</v>
      </c>
      <c r="B16" s="958">
        <v>2</v>
      </c>
      <c r="C16" s="959"/>
      <c r="D16" s="959"/>
      <c r="E16" s="960"/>
      <c r="F16" s="295"/>
      <c r="G16" s="295">
        <v>3</v>
      </c>
      <c r="H16" s="295">
        <v>4</v>
      </c>
      <c r="I16" s="295">
        <v>5</v>
      </c>
      <c r="J16" s="295">
        <v>6</v>
      </c>
      <c r="K16" s="295">
        <v>7</v>
      </c>
      <c r="L16" s="295">
        <v>8</v>
      </c>
      <c r="M16" s="295">
        <v>9</v>
      </c>
      <c r="N16" s="295">
        <v>10</v>
      </c>
      <c r="O16" s="296">
        <v>11</v>
      </c>
      <c r="P16" s="296">
        <v>12</v>
      </c>
      <c r="Q16" s="295">
        <v>13</v>
      </c>
      <c r="R16" s="297">
        <v>14</v>
      </c>
      <c r="S16" s="298">
        <v>13</v>
      </c>
      <c r="T16" s="297">
        <v>14</v>
      </c>
      <c r="U16" s="297">
        <v>15</v>
      </c>
      <c r="V16" s="297">
        <v>16</v>
      </c>
      <c r="W16" s="295">
        <v>13</v>
      </c>
      <c r="X16" s="297">
        <v>14</v>
      </c>
      <c r="Y16" s="299">
        <v>17</v>
      </c>
      <c r="AA16" s="266">
        <v>2160000</v>
      </c>
      <c r="AB16" s="266"/>
    </row>
    <row r="17" spans="1:33">
      <c r="A17" s="294"/>
      <c r="B17" s="297"/>
      <c r="C17" s="300"/>
      <c r="D17" s="300"/>
      <c r="E17" s="300"/>
      <c r="F17" s="300"/>
      <c r="G17" s="301"/>
      <c r="H17" s="295"/>
      <c r="I17" s="295"/>
      <c r="J17" s="295"/>
      <c r="K17" s="295"/>
      <c r="L17" s="295"/>
      <c r="M17" s="295"/>
      <c r="N17" s="295"/>
      <c r="O17" s="296"/>
      <c r="P17" s="296"/>
      <c r="Q17" s="295"/>
      <c r="R17" s="297"/>
      <c r="S17" s="298"/>
      <c r="T17" s="297"/>
      <c r="U17" s="297"/>
      <c r="V17" s="297"/>
      <c r="W17" s="295"/>
      <c r="X17" s="297"/>
      <c r="Y17" s="299"/>
      <c r="AA17" s="266">
        <f>SUM(AA15:AA16)</f>
        <v>20160000</v>
      </c>
      <c r="AB17" s="266"/>
    </row>
    <row r="18" spans="1:33">
      <c r="A18" s="302"/>
      <c r="B18" s="961" t="s">
        <v>34</v>
      </c>
      <c r="C18" s="962"/>
      <c r="D18" s="962"/>
      <c r="E18" s="962"/>
      <c r="F18" s="962"/>
      <c r="G18" s="963"/>
      <c r="H18" s="303"/>
      <c r="I18" s="303"/>
      <c r="J18" s="303"/>
      <c r="K18" s="303"/>
      <c r="L18" s="303"/>
      <c r="M18" s="303"/>
      <c r="N18" s="303"/>
      <c r="O18" s="304"/>
      <c r="P18" s="304"/>
      <c r="Q18" s="303"/>
      <c r="R18" s="305"/>
      <c r="S18" s="306"/>
      <c r="T18" s="305"/>
      <c r="U18" s="305"/>
      <c r="V18" s="305"/>
      <c r="W18" s="303"/>
      <c r="X18" s="305"/>
      <c r="Y18" s="307"/>
      <c r="AA18" s="266"/>
      <c r="AB18" s="266"/>
    </row>
    <row r="19" spans="1:33">
      <c r="A19" s="294"/>
      <c r="B19" s="964"/>
      <c r="C19" s="965"/>
      <c r="D19" s="965"/>
      <c r="E19" s="965"/>
      <c r="F19" s="965"/>
      <c r="G19" s="966"/>
      <c r="H19" s="295"/>
      <c r="I19" s="295"/>
      <c r="J19" s="295"/>
      <c r="K19" s="295"/>
      <c r="L19" s="295"/>
      <c r="M19" s="295"/>
      <c r="N19" s="295"/>
      <c r="O19" s="296"/>
      <c r="P19" s="296"/>
      <c r="Q19" s="295"/>
      <c r="R19" s="297"/>
      <c r="S19" s="298"/>
      <c r="T19" s="297"/>
      <c r="U19" s="297"/>
      <c r="V19" s="297"/>
      <c r="W19" s="295"/>
      <c r="X19" s="297"/>
      <c r="Y19" s="299"/>
      <c r="AA19" s="266"/>
      <c r="AB19" s="266"/>
    </row>
    <row r="20" spans="1:33">
      <c r="A20" s="303"/>
      <c r="B20" s="967" t="s">
        <v>37</v>
      </c>
      <c r="C20" s="968"/>
      <c r="D20" s="968"/>
      <c r="E20" s="968"/>
      <c r="F20" s="968"/>
      <c r="G20" s="969"/>
      <c r="H20" s="303"/>
      <c r="I20" s="303"/>
      <c r="J20" s="303"/>
      <c r="K20" s="303"/>
      <c r="L20" s="303"/>
      <c r="M20" s="303"/>
      <c r="N20" s="303"/>
      <c r="O20" s="304"/>
      <c r="P20" s="304"/>
      <c r="Q20" s="308">
        <f t="shared" ref="Q20:X20" si="0">Q21+Q22+Q23+Q24+Q25+Q34+Q37+Q41+Q43</f>
        <v>370</v>
      </c>
      <c r="R20" s="309">
        <f t="shared" si="0"/>
        <v>1238453657.5</v>
      </c>
      <c r="S20" s="310">
        <f t="shared" si="0"/>
        <v>10</v>
      </c>
      <c r="T20" s="309">
        <f t="shared" si="0"/>
        <v>54520100</v>
      </c>
      <c r="U20" s="308">
        <f t="shared" si="0"/>
        <v>0</v>
      </c>
      <c r="V20" s="309">
        <f t="shared" si="0"/>
        <v>0</v>
      </c>
      <c r="W20" s="308">
        <f t="shared" si="0"/>
        <v>380</v>
      </c>
      <c r="X20" s="309">
        <f t="shared" si="0"/>
        <v>1292973757.5</v>
      </c>
      <c r="Y20" s="311"/>
      <c r="Z20" s="180"/>
      <c r="AA20" s="266"/>
      <c r="AB20" s="266"/>
    </row>
    <row r="21" spans="1:33">
      <c r="A21" s="312"/>
      <c r="B21" s="313"/>
      <c r="C21" s="313"/>
      <c r="D21" s="314"/>
      <c r="E21" s="315"/>
      <c r="F21" s="316"/>
      <c r="G21" s="317"/>
      <c r="H21" s="318" t="s">
        <v>143</v>
      </c>
      <c r="I21" s="319"/>
      <c r="J21" s="319"/>
      <c r="K21" s="320"/>
      <c r="L21" s="320"/>
      <c r="M21" s="321"/>
      <c r="N21" s="322"/>
      <c r="O21" s="323"/>
      <c r="P21" s="323"/>
      <c r="Q21" s="324"/>
      <c r="R21" s="325"/>
      <c r="S21" s="326"/>
      <c r="T21" s="325"/>
      <c r="U21" s="327"/>
      <c r="V21" s="325"/>
      <c r="W21" s="327"/>
      <c r="X21" s="325"/>
      <c r="Y21" s="328"/>
      <c r="Z21" s="180"/>
      <c r="AG21" s="159"/>
    </row>
    <row r="22" spans="1:33">
      <c r="A22" s="329"/>
      <c r="B22" s="330"/>
      <c r="C22" s="330"/>
      <c r="D22" s="331"/>
      <c r="E22" s="332"/>
      <c r="F22" s="333"/>
      <c r="G22" s="334"/>
      <c r="H22" s="335" t="s">
        <v>145</v>
      </c>
      <c r="I22" s="336"/>
      <c r="J22" s="336"/>
      <c r="K22" s="336"/>
      <c r="L22" s="336"/>
      <c r="M22" s="337"/>
      <c r="N22" s="338"/>
      <c r="O22" s="339"/>
      <c r="P22" s="339"/>
      <c r="Q22" s="340">
        <v>5</v>
      </c>
      <c r="R22" s="341">
        <v>186482462</v>
      </c>
      <c r="S22" s="342"/>
      <c r="T22" s="341"/>
      <c r="U22" s="343"/>
      <c r="V22" s="341"/>
      <c r="W22" s="344">
        <f>Q22+S22-U22</f>
        <v>5</v>
      </c>
      <c r="X22" s="345">
        <f>R22+T22-V22</f>
        <v>186482462</v>
      </c>
      <c r="Y22" s="346"/>
      <c r="Z22" s="180"/>
      <c r="AG22" s="159"/>
    </row>
    <row r="23" spans="1:33">
      <c r="A23" s="329"/>
      <c r="B23" s="330"/>
      <c r="C23" s="330"/>
      <c r="D23" s="331"/>
      <c r="E23" s="347"/>
      <c r="F23" s="348"/>
      <c r="G23" s="349"/>
      <c r="H23" s="335" t="s">
        <v>147</v>
      </c>
      <c r="I23" s="350"/>
      <c r="J23" s="350"/>
      <c r="K23" s="336"/>
      <c r="L23" s="336"/>
      <c r="M23" s="337"/>
      <c r="N23" s="338"/>
      <c r="O23" s="339"/>
      <c r="P23" s="339"/>
      <c r="Q23" s="340"/>
      <c r="R23" s="341"/>
      <c r="S23" s="342"/>
      <c r="T23" s="341"/>
      <c r="U23" s="343"/>
      <c r="V23" s="341"/>
      <c r="W23" s="343"/>
      <c r="X23" s="341"/>
      <c r="Y23" s="346"/>
      <c r="Z23" s="180"/>
      <c r="AG23" s="159"/>
    </row>
    <row r="24" spans="1:33" ht="15.75" thickBot="1">
      <c r="A24" s="351"/>
      <c r="B24" s="352"/>
      <c r="C24" s="352"/>
      <c r="D24" s="353"/>
      <c r="E24" s="354"/>
      <c r="F24" s="355"/>
      <c r="G24" s="356"/>
      <c r="H24" s="357" t="s">
        <v>149</v>
      </c>
      <c r="I24" s="358"/>
      <c r="J24" s="358"/>
      <c r="K24" s="359"/>
      <c r="L24" s="359"/>
      <c r="M24" s="360"/>
      <c r="N24" s="361"/>
      <c r="O24" s="362"/>
      <c r="P24" s="362"/>
      <c r="Q24" s="363"/>
      <c r="R24" s="364"/>
      <c r="S24" s="365"/>
      <c r="T24" s="364"/>
      <c r="U24" s="366"/>
      <c r="V24" s="364"/>
      <c r="W24" s="366"/>
      <c r="X24" s="364"/>
      <c r="Y24" s="367"/>
      <c r="Z24" s="180"/>
      <c r="AG24" s="159"/>
    </row>
    <row r="25" spans="1:33" ht="15.75" thickBot="1">
      <c r="A25" s="368"/>
      <c r="B25" s="369"/>
      <c r="C25" s="369"/>
      <c r="D25" s="370"/>
      <c r="E25" s="371"/>
      <c r="F25" s="371"/>
      <c r="G25" s="371"/>
      <c r="H25" s="372" t="s">
        <v>220</v>
      </c>
      <c r="I25" s="373"/>
      <c r="J25" s="373"/>
      <c r="K25" s="373"/>
      <c r="L25" s="373"/>
      <c r="M25" s="374"/>
      <c r="N25" s="375"/>
      <c r="O25" s="376"/>
      <c r="P25" s="376"/>
      <c r="Q25" s="377">
        <v>319</v>
      </c>
      <c r="R25" s="378">
        <v>646747580.5</v>
      </c>
      <c r="S25" s="379">
        <f>SUM(S26:S32)</f>
        <v>7</v>
      </c>
      <c r="T25" s="379">
        <f>SUM(T26:T32)</f>
        <v>37266000</v>
      </c>
      <c r="U25" s="380">
        <f>SUM(U26:U30)</f>
        <v>0</v>
      </c>
      <c r="V25" s="380">
        <f>SUM(V26:V30)</f>
        <v>0</v>
      </c>
      <c r="W25" s="381">
        <f>Q25+S25-U25</f>
        <v>326</v>
      </c>
      <c r="X25" s="382">
        <f>R25+T25-V25</f>
        <v>684013580.5</v>
      </c>
      <c r="Y25" s="383"/>
      <c r="Z25" s="180"/>
      <c r="AG25" s="159"/>
    </row>
    <row r="26" spans="1:33" s="396" customFormat="1" ht="25.5" customHeight="1">
      <c r="A26" s="384"/>
      <c r="B26" s="385"/>
      <c r="C26" s="386">
        <v>2</v>
      </c>
      <c r="D26" s="386">
        <v>6</v>
      </c>
      <c r="E26" s="386">
        <v>1</v>
      </c>
      <c r="F26" s="386">
        <v>4</v>
      </c>
      <c r="G26" s="386">
        <v>1</v>
      </c>
      <c r="H26" s="387" t="s">
        <v>221</v>
      </c>
      <c r="I26" s="388" t="s">
        <v>222</v>
      </c>
      <c r="J26" s="389"/>
      <c r="K26" s="387" t="s">
        <v>223</v>
      </c>
      <c r="L26" s="390" t="s">
        <v>224</v>
      </c>
      <c r="M26" s="390">
        <v>2017</v>
      </c>
      <c r="N26" s="389"/>
      <c r="O26" s="391" t="s">
        <v>225</v>
      </c>
      <c r="P26" s="389"/>
      <c r="Q26" s="392"/>
      <c r="R26" s="389"/>
      <c r="S26" s="393">
        <v>1</v>
      </c>
      <c r="T26" s="394">
        <v>3410000</v>
      </c>
      <c r="U26" s="395"/>
      <c r="V26" s="389"/>
      <c r="W26" s="389"/>
      <c r="X26" s="389"/>
      <c r="Y26" s="389"/>
    </row>
    <row r="27" spans="1:33" s="396" customFormat="1" ht="17.25" customHeight="1">
      <c r="A27" s="384"/>
      <c r="B27" s="385"/>
      <c r="C27" s="397">
        <v>2</v>
      </c>
      <c r="D27" s="397">
        <v>6</v>
      </c>
      <c r="E27" s="397">
        <v>1</v>
      </c>
      <c r="F27" s="397">
        <v>4</v>
      </c>
      <c r="G27" s="397">
        <v>1</v>
      </c>
      <c r="H27" s="387" t="s">
        <v>226</v>
      </c>
      <c r="I27" s="388" t="s">
        <v>222</v>
      </c>
      <c r="J27" s="389"/>
      <c r="K27" s="387" t="s">
        <v>227</v>
      </c>
      <c r="L27" s="390" t="s">
        <v>224</v>
      </c>
      <c r="M27" s="390">
        <v>2017</v>
      </c>
      <c r="N27" s="389"/>
      <c r="O27" s="391" t="s">
        <v>225</v>
      </c>
      <c r="P27" s="389"/>
      <c r="Q27" s="392"/>
      <c r="R27" s="389"/>
      <c r="S27" s="393">
        <v>1</v>
      </c>
      <c r="T27" s="394">
        <v>2970000</v>
      </c>
      <c r="U27" s="395"/>
      <c r="V27" s="389"/>
      <c r="W27" s="389"/>
      <c r="X27" s="389"/>
      <c r="Y27" s="389"/>
    </row>
    <row r="28" spans="1:33" s="401" customFormat="1" ht="17.25" customHeight="1">
      <c r="A28" s="398"/>
      <c r="B28" s="385"/>
      <c r="C28" s="386">
        <v>2</v>
      </c>
      <c r="D28" s="386">
        <v>6</v>
      </c>
      <c r="E28" s="386">
        <v>1</v>
      </c>
      <c r="F28" s="386">
        <v>4</v>
      </c>
      <c r="G28" s="386">
        <v>6</v>
      </c>
      <c r="H28" s="387" t="s">
        <v>228</v>
      </c>
      <c r="I28" s="388" t="s">
        <v>229</v>
      </c>
      <c r="J28" s="399"/>
      <c r="K28" s="387" t="s">
        <v>227</v>
      </c>
      <c r="L28" s="390" t="s">
        <v>224</v>
      </c>
      <c r="M28" s="390">
        <v>2014</v>
      </c>
      <c r="N28" s="399"/>
      <c r="O28" s="391" t="s">
        <v>225</v>
      </c>
      <c r="P28" s="399"/>
      <c r="Q28" s="400"/>
      <c r="R28" s="399"/>
      <c r="S28" s="393">
        <v>1</v>
      </c>
      <c r="T28" s="394">
        <v>7650000</v>
      </c>
      <c r="U28" s="395"/>
      <c r="V28" s="399"/>
      <c r="W28" s="399"/>
      <c r="X28" s="399"/>
      <c r="Y28" s="399"/>
    </row>
    <row r="29" spans="1:33" s="396" customFormat="1">
      <c r="A29" s="384"/>
      <c r="B29" s="385"/>
      <c r="C29" s="397">
        <v>2</v>
      </c>
      <c r="D29" s="397">
        <v>6</v>
      </c>
      <c r="E29" s="397">
        <v>2</v>
      </c>
      <c r="F29" s="397">
        <v>4</v>
      </c>
      <c r="G29" s="397">
        <v>3</v>
      </c>
      <c r="H29" s="387" t="s">
        <v>232</v>
      </c>
      <c r="I29" s="388" t="s">
        <v>233</v>
      </c>
      <c r="J29" s="389"/>
      <c r="K29" s="387" t="s">
        <v>234</v>
      </c>
      <c r="L29" s="390" t="s">
        <v>224</v>
      </c>
      <c r="M29" s="390">
        <v>2017</v>
      </c>
      <c r="N29" s="392"/>
      <c r="O29" s="391" t="s">
        <v>235</v>
      </c>
      <c r="P29" s="389"/>
      <c r="Q29" s="389"/>
      <c r="R29" s="389"/>
      <c r="S29" s="393">
        <v>1</v>
      </c>
      <c r="T29" s="394">
        <v>6830000</v>
      </c>
      <c r="U29" s="395"/>
      <c r="V29" s="389"/>
      <c r="W29" s="389"/>
      <c r="X29" s="389"/>
      <c r="Y29" s="389"/>
    </row>
    <row r="30" spans="1:33" s="401" customFormat="1">
      <c r="A30" s="398"/>
      <c r="B30" s="385"/>
      <c r="C30" s="386">
        <v>2</v>
      </c>
      <c r="D30" s="386">
        <v>6</v>
      </c>
      <c r="E30" s="386">
        <v>2</v>
      </c>
      <c r="F30" s="386">
        <v>7</v>
      </c>
      <c r="G30" s="386">
        <v>1</v>
      </c>
      <c r="H30" s="387" t="s">
        <v>236</v>
      </c>
      <c r="I30" s="388"/>
      <c r="J30" s="399"/>
      <c r="K30" s="387" t="s">
        <v>223</v>
      </c>
      <c r="L30" s="390" t="s">
        <v>224</v>
      </c>
      <c r="M30" s="390">
        <v>2017</v>
      </c>
      <c r="N30" s="400"/>
      <c r="O30" s="391" t="s">
        <v>225</v>
      </c>
      <c r="P30" s="399"/>
      <c r="Q30" s="399"/>
      <c r="R30" s="399"/>
      <c r="S30" s="393">
        <v>1</v>
      </c>
      <c r="T30" s="394">
        <v>1606000</v>
      </c>
      <c r="U30" s="395"/>
      <c r="V30" s="399"/>
      <c r="W30" s="399"/>
      <c r="X30" s="399"/>
      <c r="Y30" s="399"/>
    </row>
    <row r="31" spans="1:33" s="401" customFormat="1">
      <c r="A31" s="402"/>
      <c r="B31" s="403"/>
      <c r="C31" s="386">
        <v>2</v>
      </c>
      <c r="D31" s="386">
        <v>6</v>
      </c>
      <c r="E31" s="386">
        <v>1</v>
      </c>
      <c r="F31" s="386">
        <v>5</v>
      </c>
      <c r="G31" s="386">
        <v>41</v>
      </c>
      <c r="H31" s="404" t="s">
        <v>237</v>
      </c>
      <c r="I31" s="405" t="s">
        <v>238</v>
      </c>
      <c r="J31" s="406"/>
      <c r="K31" s="404" t="s">
        <v>239</v>
      </c>
      <c r="L31" s="407" t="s">
        <v>224</v>
      </c>
      <c r="M31" s="407">
        <v>2017</v>
      </c>
      <c r="N31" s="408"/>
      <c r="O31" s="409" t="s">
        <v>240</v>
      </c>
      <c r="P31" s="406"/>
      <c r="Q31" s="406"/>
      <c r="R31" s="406"/>
      <c r="S31" s="410">
        <v>1</v>
      </c>
      <c r="T31" s="411">
        <v>13300000</v>
      </c>
      <c r="U31" s="412"/>
      <c r="V31" s="406"/>
      <c r="W31" s="406"/>
      <c r="X31" s="406"/>
      <c r="Y31" s="406"/>
    </row>
    <row r="32" spans="1:33" s="401" customFormat="1">
      <c r="A32" s="398"/>
      <c r="B32" s="385"/>
      <c r="C32" s="386">
        <v>2</v>
      </c>
      <c r="D32" s="386">
        <v>6</v>
      </c>
      <c r="E32" s="386">
        <v>2</v>
      </c>
      <c r="F32" s="386">
        <v>4</v>
      </c>
      <c r="G32" s="386">
        <v>1</v>
      </c>
      <c r="H32" s="387" t="s">
        <v>230</v>
      </c>
      <c r="I32" s="388" t="s">
        <v>231</v>
      </c>
      <c r="J32" s="399"/>
      <c r="K32" s="387" t="s">
        <v>223</v>
      </c>
      <c r="L32" s="390" t="s">
        <v>17</v>
      </c>
      <c r="M32" s="390">
        <v>2017</v>
      </c>
      <c r="N32" s="400"/>
      <c r="O32" s="391" t="s">
        <v>225</v>
      </c>
      <c r="P32" s="399"/>
      <c r="Q32" s="399"/>
      <c r="R32" s="399"/>
      <c r="S32" s="393">
        <v>1</v>
      </c>
      <c r="T32" s="394">
        <v>1500000</v>
      </c>
      <c r="U32" s="395"/>
      <c r="V32" s="399"/>
      <c r="W32" s="399"/>
      <c r="X32" s="399"/>
      <c r="Y32" s="399"/>
    </row>
    <row r="33" spans="1:33" s="427" customFormat="1" ht="18.75" customHeight="1" thickBot="1">
      <c r="A33" s="413"/>
      <c r="B33" s="403"/>
      <c r="C33" s="414"/>
      <c r="D33" s="414"/>
      <c r="E33" s="414"/>
      <c r="F33" s="414"/>
      <c r="G33" s="414"/>
      <c r="H33" s="404"/>
      <c r="I33" s="405"/>
      <c r="J33" s="415"/>
      <c r="K33" s="404"/>
      <c r="L33" s="416"/>
      <c r="M33" s="416"/>
      <c r="N33" s="415"/>
      <c r="O33" s="409"/>
      <c r="P33" s="417"/>
      <c r="Q33" s="415"/>
      <c r="R33" s="418"/>
      <c r="S33" s="419"/>
      <c r="T33" s="420"/>
      <c r="U33" s="421"/>
      <c r="V33" s="422"/>
      <c r="W33" s="423"/>
      <c r="X33" s="364"/>
      <c r="Y33" s="424"/>
      <c r="Z33" s="425"/>
      <c r="AA33" s="426"/>
    </row>
    <row r="34" spans="1:33" ht="15.75" thickBot="1">
      <c r="A34" s="368"/>
      <c r="B34" s="369"/>
      <c r="C34" s="369"/>
      <c r="D34" s="370"/>
      <c r="E34" s="428"/>
      <c r="F34" s="429"/>
      <c r="G34" s="371"/>
      <c r="H34" s="372" t="s">
        <v>154</v>
      </c>
      <c r="I34" s="373"/>
      <c r="J34" s="373"/>
      <c r="K34" s="373"/>
      <c r="L34" s="373"/>
      <c r="M34" s="374"/>
      <c r="N34" s="430"/>
      <c r="O34" s="376"/>
      <c r="P34" s="376"/>
      <c r="Q34" s="431">
        <v>11</v>
      </c>
      <c r="R34" s="382">
        <v>61621000</v>
      </c>
      <c r="S34" s="432">
        <f>SUM(S35:S35)</f>
        <v>1</v>
      </c>
      <c r="T34" s="433">
        <f>SUM(T35:T35)</f>
        <v>6800000</v>
      </c>
      <c r="U34" s="434">
        <f>SUM(U35:U35)</f>
        <v>0</v>
      </c>
      <c r="V34" s="435">
        <f>SUM(V35:V35)</f>
        <v>0</v>
      </c>
      <c r="W34" s="381">
        <f>Q34+S34-U34</f>
        <v>12</v>
      </c>
      <c r="X34" s="436">
        <f>R34+T34-V34</f>
        <v>68421000</v>
      </c>
      <c r="Y34" s="383"/>
      <c r="Z34" s="180"/>
      <c r="AG34" s="159"/>
    </row>
    <row r="35" spans="1:33" s="442" customFormat="1" ht="12.75" customHeight="1">
      <c r="A35" s="437"/>
      <c r="B35" s="438"/>
      <c r="C35" s="439">
        <v>2</v>
      </c>
      <c r="D35" s="439">
        <v>7</v>
      </c>
      <c r="E35" s="439">
        <v>1</v>
      </c>
      <c r="F35" s="439">
        <v>1</v>
      </c>
      <c r="G35" s="439">
        <v>3</v>
      </c>
      <c r="H35" s="440" t="s">
        <v>241</v>
      </c>
      <c r="I35" s="441" t="s">
        <v>242</v>
      </c>
      <c r="K35" s="441" t="s">
        <v>239</v>
      </c>
      <c r="L35" s="443" t="s">
        <v>294</v>
      </c>
      <c r="M35" s="444">
        <v>2011</v>
      </c>
      <c r="N35" s="445"/>
      <c r="O35" s="446" t="s">
        <v>225</v>
      </c>
      <c r="P35" s="445"/>
      <c r="Q35" s="447"/>
      <c r="R35" s="445"/>
      <c r="S35" s="448">
        <v>1</v>
      </c>
      <c r="T35" s="449">
        <v>6800000</v>
      </c>
      <c r="U35" s="446"/>
      <c r="V35" s="445"/>
      <c r="W35" s="445"/>
      <c r="X35" s="450"/>
      <c r="Y35" s="445"/>
    </row>
    <row r="36" spans="1:33" s="459" customFormat="1" ht="12.95" customHeight="1" thickBot="1">
      <c r="A36" s="451"/>
      <c r="B36" s="452"/>
      <c r="C36" s="453"/>
      <c r="D36" s="453"/>
      <c r="E36" s="453"/>
      <c r="F36" s="453"/>
      <c r="G36" s="160"/>
      <c r="H36" s="173"/>
      <c r="I36" s="454"/>
      <c r="J36" s="289"/>
      <c r="K36" s="289"/>
      <c r="L36" s="289"/>
      <c r="M36" s="160"/>
      <c r="N36" s="289"/>
      <c r="O36" s="289"/>
      <c r="P36" s="455"/>
      <c r="Q36" s="455"/>
      <c r="R36" s="456"/>
      <c r="S36" s="457"/>
      <c r="T36" s="455"/>
      <c r="U36" s="289"/>
      <c r="V36" s="458"/>
      <c r="W36" s="455"/>
      <c r="X36" s="173"/>
      <c r="Y36" s="455"/>
    </row>
    <row r="37" spans="1:33" ht="15.75" thickBot="1">
      <c r="A37" s="368"/>
      <c r="B37" s="369"/>
      <c r="C37" s="369"/>
      <c r="D37" s="370"/>
      <c r="E37" s="428"/>
      <c r="F37" s="429"/>
      <c r="G37" s="371"/>
      <c r="H37" s="372" t="s">
        <v>156</v>
      </c>
      <c r="I37" s="373"/>
      <c r="J37" s="373"/>
      <c r="K37" s="373"/>
      <c r="L37" s="373"/>
      <c r="M37" s="374"/>
      <c r="N37" s="375"/>
      <c r="O37" s="376"/>
      <c r="P37" s="376"/>
      <c r="Q37" s="431">
        <v>28</v>
      </c>
      <c r="R37" s="382">
        <v>191732615</v>
      </c>
      <c r="S37" s="460">
        <f>SUM(S38:S39)</f>
        <v>2</v>
      </c>
      <c r="T37" s="461">
        <f>SUM(T38:T39)</f>
        <v>10454100</v>
      </c>
      <c r="U37" s="462">
        <f>SUM(U38:U38)</f>
        <v>0</v>
      </c>
      <c r="V37" s="461">
        <f>SUM(V38:V38)</f>
        <v>0</v>
      </c>
      <c r="W37" s="381">
        <f>Q37+S37-U37</f>
        <v>30</v>
      </c>
      <c r="X37" s="463">
        <f>R37+T37-V37</f>
        <v>202186715</v>
      </c>
      <c r="Y37" s="464"/>
      <c r="Z37" s="180"/>
      <c r="AA37" s="188">
        <f>W37-28</f>
        <v>2</v>
      </c>
      <c r="AG37" s="159"/>
    </row>
    <row r="38" spans="1:33" s="396" customFormat="1">
      <c r="A38" s="465"/>
      <c r="B38" s="466"/>
      <c r="C38" s="467">
        <v>2</v>
      </c>
      <c r="D38" s="467">
        <v>8</v>
      </c>
      <c r="E38" s="467">
        <v>1</v>
      </c>
      <c r="F38" s="467">
        <v>1</v>
      </c>
      <c r="G38" s="467">
        <v>69</v>
      </c>
      <c r="H38" s="468" t="s">
        <v>243</v>
      </c>
      <c r="I38" s="469"/>
      <c r="J38" s="470"/>
      <c r="K38" s="468" t="s">
        <v>223</v>
      </c>
      <c r="L38" s="471" t="s">
        <v>244</v>
      </c>
      <c r="M38" s="471">
        <v>2008</v>
      </c>
      <c r="N38" s="469"/>
      <c r="O38" s="472" t="s">
        <v>235</v>
      </c>
      <c r="P38" s="473" t="s">
        <v>36</v>
      </c>
      <c r="Q38" s="474"/>
      <c r="R38" s="475"/>
      <c r="S38" s="476">
        <v>1</v>
      </c>
      <c r="T38" s="477">
        <v>5700000</v>
      </c>
      <c r="U38" s="478"/>
      <c r="V38" s="479"/>
      <c r="W38" s="480">
        <f>Q38+S38-U38</f>
        <v>1</v>
      </c>
      <c r="X38" s="479">
        <f>R38+T38-V38</f>
        <v>5700000</v>
      </c>
      <c r="Y38" s="481"/>
      <c r="Z38" s="482"/>
      <c r="AA38" s="483"/>
    </row>
    <row r="39" spans="1:33" s="495" customFormat="1" ht="28.5" customHeight="1">
      <c r="A39" s="484"/>
      <c r="B39" s="485"/>
      <c r="C39" s="467">
        <v>2</v>
      </c>
      <c r="D39" s="467">
        <v>8</v>
      </c>
      <c r="E39" s="467">
        <v>1</v>
      </c>
      <c r="F39" s="467">
        <v>1</v>
      </c>
      <c r="G39" s="486">
        <v>1</v>
      </c>
      <c r="H39" s="487" t="s">
        <v>245</v>
      </c>
      <c r="I39" s="487"/>
      <c r="J39" s="488"/>
      <c r="K39" s="488" t="s">
        <v>246</v>
      </c>
      <c r="L39" s="759" t="s">
        <v>295</v>
      </c>
      <c r="M39" s="488">
        <v>2016</v>
      </c>
      <c r="N39" s="487"/>
      <c r="O39" s="489" t="s">
        <v>240</v>
      </c>
      <c r="P39" s="489" t="s">
        <v>36</v>
      </c>
      <c r="Q39" s="488"/>
      <c r="R39" s="488"/>
      <c r="S39" s="490">
        <v>1</v>
      </c>
      <c r="T39" s="477">
        <v>4754100</v>
      </c>
      <c r="U39" s="491"/>
      <c r="V39" s="488"/>
      <c r="W39" s="492">
        <v>1</v>
      </c>
      <c r="X39" s="493">
        <v>2350000</v>
      </c>
      <c r="Y39" s="494"/>
    </row>
    <row r="40" spans="1:33" s="427" customFormat="1" ht="15.75" thickBot="1">
      <c r="A40" s="413"/>
      <c r="B40" s="403"/>
      <c r="C40" s="414"/>
      <c r="D40" s="414"/>
      <c r="E40" s="414"/>
      <c r="F40" s="414"/>
      <c r="G40" s="414"/>
      <c r="H40" s="404"/>
      <c r="I40" s="415"/>
      <c r="J40" s="405"/>
      <c r="K40" s="404"/>
      <c r="L40" s="416"/>
      <c r="M40" s="416"/>
      <c r="N40" s="415"/>
      <c r="O40" s="409"/>
      <c r="P40" s="417"/>
      <c r="Q40" s="496"/>
      <c r="R40" s="497"/>
      <c r="S40" s="498"/>
      <c r="T40" s="499"/>
      <c r="U40" s="500"/>
      <c r="V40" s="501"/>
      <c r="W40" s="502"/>
      <c r="X40" s="501"/>
      <c r="Y40" s="503"/>
      <c r="Z40" s="425"/>
      <c r="AA40" s="426"/>
    </row>
    <row r="41" spans="1:33" ht="15.75" thickBot="1">
      <c r="A41" s="368"/>
      <c r="B41" s="369"/>
      <c r="C41" s="369"/>
      <c r="D41" s="370"/>
      <c r="E41" s="428"/>
      <c r="F41" s="429"/>
      <c r="G41" s="371"/>
      <c r="H41" s="372" t="s">
        <v>158</v>
      </c>
      <c r="I41" s="373"/>
      <c r="J41" s="373"/>
      <c r="K41" s="373"/>
      <c r="L41" s="373"/>
      <c r="M41" s="374"/>
      <c r="N41" s="375"/>
      <c r="O41" s="376"/>
      <c r="P41" s="376"/>
      <c r="Q41" s="431">
        <v>7</v>
      </c>
      <c r="R41" s="382">
        <v>151870000</v>
      </c>
      <c r="S41" s="504">
        <f>SUM(S42)</f>
        <v>0</v>
      </c>
      <c r="T41" s="435">
        <f>SUM(T42)</f>
        <v>0</v>
      </c>
      <c r="U41" s="435">
        <f>SUM(U42)</f>
        <v>0</v>
      </c>
      <c r="V41" s="435">
        <f>SUM(V42)</f>
        <v>0</v>
      </c>
      <c r="W41" s="381">
        <f>Q41+S41-U41</f>
        <v>7</v>
      </c>
      <c r="X41" s="463">
        <f>R41+T41-V41</f>
        <v>151870000</v>
      </c>
      <c r="Y41" s="464"/>
      <c r="Z41" s="180"/>
      <c r="AG41" s="159"/>
    </row>
    <row r="42" spans="1:33">
      <c r="A42" s="351"/>
      <c r="B42" s="197"/>
      <c r="C42" s="197"/>
      <c r="D42" s="505"/>
      <c r="E42" s="506"/>
      <c r="F42" s="167"/>
      <c r="G42" s="507"/>
      <c r="H42" s="508"/>
      <c r="I42" s="208"/>
      <c r="J42" s="208"/>
      <c r="K42" s="208"/>
      <c r="L42" s="208"/>
      <c r="M42" s="509"/>
      <c r="N42" s="510"/>
      <c r="O42" s="511"/>
      <c r="P42" s="512"/>
      <c r="Q42" s="513"/>
      <c r="R42" s="514"/>
      <c r="T42" s="514"/>
      <c r="U42" s="512"/>
      <c r="V42" s="514"/>
      <c r="W42" s="515"/>
      <c r="X42" s="514"/>
      <c r="Y42" s="346"/>
      <c r="Z42" s="180"/>
      <c r="AG42" s="159"/>
    </row>
    <row r="43" spans="1:33">
      <c r="A43" s="516"/>
      <c r="B43" s="516"/>
      <c r="C43" s="517"/>
      <c r="D43" s="518"/>
      <c r="E43" s="519"/>
      <c r="F43" s="520"/>
      <c r="G43" s="518"/>
      <c r="H43" s="521" t="s">
        <v>159</v>
      </c>
      <c r="I43" s="522"/>
      <c r="J43" s="522"/>
      <c r="K43" s="523"/>
      <c r="L43" s="523"/>
      <c r="M43" s="524"/>
      <c r="N43" s="525"/>
      <c r="O43" s="526"/>
      <c r="P43" s="526"/>
      <c r="Q43" s="527"/>
      <c r="R43" s="528"/>
      <c r="S43" s="529"/>
      <c r="T43" s="528"/>
      <c r="U43" s="530"/>
      <c r="V43" s="528"/>
      <c r="W43" s="530"/>
      <c r="X43" s="528"/>
      <c r="Y43" s="346"/>
      <c r="Z43" s="180"/>
      <c r="AG43" s="159"/>
    </row>
    <row r="44" spans="1:33" ht="15.75">
      <c r="A44" s="531"/>
      <c r="B44" s="970" t="s">
        <v>247</v>
      </c>
      <c r="C44" s="970"/>
      <c r="D44" s="970"/>
      <c r="E44" s="970"/>
      <c r="F44" s="970"/>
      <c r="G44" s="970"/>
      <c r="H44" s="532"/>
      <c r="I44" s="533"/>
      <c r="J44" s="533"/>
      <c r="K44" s="533"/>
      <c r="L44" s="533"/>
      <c r="M44" s="534"/>
      <c r="N44" s="535"/>
      <c r="O44" s="535"/>
      <c r="P44" s="534"/>
      <c r="Q44" s="536">
        <f>Q45+Q52</f>
        <v>3</v>
      </c>
      <c r="R44" s="537">
        <f>R45+R52</f>
        <v>1696976000</v>
      </c>
      <c r="S44" s="538">
        <f>SUM(S46:S50)</f>
        <v>0</v>
      </c>
      <c r="T44" s="539">
        <f>SUM(T46:T50)</f>
        <v>0</v>
      </c>
      <c r="U44" s="539">
        <f>SUM(U46:U50)</f>
        <v>0</v>
      </c>
      <c r="V44" s="539">
        <f>SUM(V46:V50)</f>
        <v>0</v>
      </c>
      <c r="W44" s="536">
        <f>W45+W52</f>
        <v>3</v>
      </c>
      <c r="X44" s="537">
        <f>X45+X52</f>
        <v>1696976000</v>
      </c>
      <c r="Y44" s="540"/>
      <c r="Z44" s="541"/>
    </row>
    <row r="45" spans="1:33" ht="15.75">
      <c r="A45" s="542"/>
      <c r="B45" s="543"/>
      <c r="C45" s="544"/>
      <c r="D45" s="544"/>
      <c r="E45" s="544"/>
      <c r="F45" s="544"/>
      <c r="G45" s="544"/>
      <c r="H45" s="545" t="s">
        <v>160</v>
      </c>
      <c r="I45" s="546"/>
      <c r="J45" s="546"/>
      <c r="K45" s="546"/>
      <c r="L45" s="546"/>
      <c r="M45" s="547"/>
      <c r="N45" s="548"/>
      <c r="O45" s="548"/>
      <c r="P45" s="547"/>
      <c r="Q45" s="549">
        <v>3</v>
      </c>
      <c r="R45" s="550">
        <v>1696976000</v>
      </c>
      <c r="S45" s="551"/>
      <c r="T45" s="552"/>
      <c r="U45" s="553">
        <v>0</v>
      </c>
      <c r="V45" s="554">
        <v>0</v>
      </c>
      <c r="W45" s="555">
        <f>Q45+S45-U45</f>
        <v>3</v>
      </c>
      <c r="X45" s="325">
        <f>R45+T45-V45</f>
        <v>1696976000</v>
      </c>
      <c r="Y45" s="556"/>
      <c r="Z45" s="541"/>
    </row>
    <row r="46" spans="1:33" ht="15.75">
      <c r="A46" s="557"/>
      <c r="B46" s="558">
        <v>3</v>
      </c>
      <c r="C46" s="559">
        <v>11</v>
      </c>
      <c r="D46" s="559">
        <v>1</v>
      </c>
      <c r="E46" s="559">
        <v>6</v>
      </c>
      <c r="F46" s="559">
        <v>10</v>
      </c>
      <c r="G46" s="559"/>
      <c r="H46" s="560" t="s">
        <v>248</v>
      </c>
      <c r="I46" s="561"/>
      <c r="J46" s="561"/>
      <c r="K46" s="561" t="s">
        <v>249</v>
      </c>
      <c r="L46" s="561" t="s">
        <v>250</v>
      </c>
      <c r="M46" s="562">
        <v>1993</v>
      </c>
      <c r="N46" s="563" t="s">
        <v>251</v>
      </c>
      <c r="O46" s="563"/>
      <c r="P46" s="564"/>
      <c r="Q46" s="565">
        <v>1</v>
      </c>
      <c r="R46" s="566">
        <v>100000000</v>
      </c>
      <c r="S46" s="567"/>
      <c r="T46" s="568"/>
      <c r="U46" s="565">
        <v>0</v>
      </c>
      <c r="V46" s="569">
        <v>0</v>
      </c>
      <c r="W46" s="555"/>
      <c r="X46" s="341">
        <f>R46-V46+T46</f>
        <v>100000000</v>
      </c>
      <c r="Y46" s="556"/>
      <c r="Z46" s="541"/>
    </row>
    <row r="47" spans="1:33" ht="15.75">
      <c r="A47" s="557"/>
      <c r="B47" s="558"/>
      <c r="C47" s="559"/>
      <c r="D47" s="559"/>
      <c r="E47" s="559"/>
      <c r="F47" s="559"/>
      <c r="G47" s="559"/>
      <c r="H47" s="560" t="s">
        <v>252</v>
      </c>
      <c r="I47" s="561"/>
      <c r="J47" s="561"/>
      <c r="K47" s="561" t="s">
        <v>253</v>
      </c>
      <c r="L47" s="561" t="s">
        <v>254</v>
      </c>
      <c r="M47" s="562">
        <v>2016</v>
      </c>
      <c r="N47" s="563" t="s">
        <v>255</v>
      </c>
      <c r="O47" s="563"/>
      <c r="P47" s="564"/>
      <c r="Q47" s="565"/>
      <c r="R47" s="566"/>
      <c r="S47" s="567"/>
      <c r="T47" s="570"/>
      <c r="U47" s="565"/>
      <c r="V47" s="569"/>
      <c r="W47" s="555"/>
      <c r="X47" s="341"/>
      <c r="Y47" s="556"/>
      <c r="Z47" s="541">
        <v>13900000</v>
      </c>
    </row>
    <row r="48" spans="1:33" ht="15.75">
      <c r="A48" s="557"/>
      <c r="B48" s="558"/>
      <c r="C48" s="559"/>
      <c r="D48" s="559"/>
      <c r="E48" s="559"/>
      <c r="F48" s="559"/>
      <c r="G48" s="559"/>
      <c r="H48" s="560" t="s">
        <v>256</v>
      </c>
      <c r="I48" s="561"/>
      <c r="J48" s="561"/>
      <c r="K48" s="561" t="s">
        <v>257</v>
      </c>
      <c r="L48" s="561" t="s">
        <v>250</v>
      </c>
      <c r="M48" s="562"/>
      <c r="N48" s="563" t="s">
        <v>258</v>
      </c>
      <c r="O48" s="563"/>
      <c r="P48" s="564"/>
      <c r="Q48" s="565"/>
      <c r="R48" s="566"/>
      <c r="S48" s="567"/>
      <c r="T48" s="570"/>
      <c r="U48" s="565"/>
      <c r="V48" s="569"/>
      <c r="W48" s="555"/>
      <c r="X48" s="341"/>
      <c r="Y48" s="556"/>
      <c r="Z48" s="541">
        <v>13900000</v>
      </c>
    </row>
    <row r="49" spans="1:27" ht="15.75">
      <c r="A49" s="557"/>
      <c r="B49" s="558"/>
      <c r="C49" s="559"/>
      <c r="D49" s="559">
        <v>2</v>
      </c>
      <c r="E49" s="559">
        <v>3</v>
      </c>
      <c r="F49" s="559">
        <v>4</v>
      </c>
      <c r="G49" s="559"/>
      <c r="H49" s="560" t="s">
        <v>259</v>
      </c>
      <c r="I49" s="561"/>
      <c r="J49" s="561"/>
      <c r="K49" s="561"/>
      <c r="L49" s="561"/>
      <c r="M49" s="562"/>
      <c r="N49" s="563"/>
      <c r="O49" s="563"/>
      <c r="P49" s="562"/>
      <c r="Q49" s="565">
        <v>1</v>
      </c>
      <c r="R49" s="566"/>
      <c r="S49" s="567"/>
      <c r="T49" s="568"/>
      <c r="U49" s="565">
        <v>0</v>
      </c>
      <c r="V49" s="569">
        <v>0</v>
      </c>
      <c r="W49" s="555"/>
      <c r="X49" s="341"/>
      <c r="Y49" s="556"/>
      <c r="Z49" s="541">
        <v>7200000</v>
      </c>
    </row>
    <row r="50" spans="1:27" ht="15.75">
      <c r="A50" s="557"/>
      <c r="B50" s="558"/>
      <c r="C50" s="559"/>
      <c r="D50" s="559"/>
      <c r="E50" s="559"/>
      <c r="F50" s="559"/>
      <c r="G50" s="559"/>
      <c r="H50" s="560" t="s">
        <v>260</v>
      </c>
      <c r="I50" s="561"/>
      <c r="J50" s="561"/>
      <c r="K50" s="561"/>
      <c r="L50" s="561"/>
      <c r="M50" s="562">
        <v>2013</v>
      </c>
      <c r="N50" s="563"/>
      <c r="O50" s="563"/>
      <c r="P50" s="562"/>
      <c r="Q50" s="565">
        <v>1</v>
      </c>
      <c r="R50" s="566">
        <v>1461316000</v>
      </c>
      <c r="S50" s="567"/>
      <c r="T50" s="568"/>
      <c r="U50" s="565"/>
      <c r="V50" s="566">
        <v>0</v>
      </c>
      <c r="W50" s="555">
        <f>Q50+S50-U50</f>
        <v>1</v>
      </c>
      <c r="X50" s="555">
        <f>R50+T50-V50</f>
        <v>1461316000</v>
      </c>
      <c r="Y50" s="556"/>
      <c r="Z50" s="541">
        <f>SUM(Z47:Z49)</f>
        <v>35000000</v>
      </c>
    </row>
    <row r="51" spans="1:27" ht="15.75">
      <c r="A51" s="571"/>
      <c r="B51" s="572"/>
      <c r="C51" s="573"/>
      <c r="D51" s="573"/>
      <c r="E51" s="573"/>
      <c r="F51" s="573"/>
      <c r="G51" s="573"/>
      <c r="H51" s="574"/>
      <c r="I51" s="575"/>
      <c r="J51" s="575"/>
      <c r="K51" s="575"/>
      <c r="L51" s="575"/>
      <c r="M51" s="576"/>
      <c r="N51" s="577"/>
      <c r="O51" s="577"/>
      <c r="P51" s="576"/>
      <c r="Q51" s="578"/>
      <c r="R51" s="579"/>
      <c r="S51" s="580"/>
      <c r="T51" s="581"/>
      <c r="U51" s="578"/>
      <c r="V51" s="579"/>
      <c r="W51" s="423"/>
      <c r="X51" s="364"/>
      <c r="Y51" s="582"/>
      <c r="Z51" s="541"/>
    </row>
    <row r="52" spans="1:27" ht="15.75">
      <c r="A52" s="571"/>
      <c r="B52" s="572"/>
      <c r="C52" s="573"/>
      <c r="D52" s="573"/>
      <c r="E52" s="573"/>
      <c r="F52" s="573"/>
      <c r="G52" s="573"/>
      <c r="H52" s="574" t="s">
        <v>161</v>
      </c>
      <c r="I52" s="575"/>
      <c r="J52" s="575"/>
      <c r="K52" s="575"/>
      <c r="L52" s="575"/>
      <c r="M52" s="576"/>
      <c r="N52" s="577"/>
      <c r="O52" s="577"/>
      <c r="P52" s="576"/>
      <c r="Q52" s="583"/>
      <c r="R52" s="579"/>
      <c r="S52" s="580"/>
      <c r="T52" s="581"/>
      <c r="U52" s="584"/>
      <c r="V52" s="581"/>
      <c r="W52" s="585"/>
      <c r="X52" s="581"/>
      <c r="Y52" s="582"/>
      <c r="Z52" s="541"/>
    </row>
    <row r="53" spans="1:27" ht="15.75" customHeight="1">
      <c r="A53" s="586"/>
      <c r="B53" s="971" t="s">
        <v>261</v>
      </c>
      <c r="C53" s="971"/>
      <c r="D53" s="971"/>
      <c r="E53" s="971"/>
      <c r="F53" s="971"/>
      <c r="G53" s="971"/>
      <c r="H53" s="587"/>
      <c r="I53" s="588"/>
      <c r="J53" s="588"/>
      <c r="K53" s="588"/>
      <c r="L53" s="588"/>
      <c r="M53" s="588"/>
      <c r="N53" s="588"/>
      <c r="O53" s="588"/>
      <c r="P53" s="588"/>
      <c r="Q53" s="589">
        <f t="shared" ref="Q53:X53" si="1">SUM(Q54:Q56)</f>
        <v>2</v>
      </c>
      <c r="R53" s="590">
        <f t="shared" si="1"/>
        <v>6000000</v>
      </c>
      <c r="S53" s="591">
        <f t="shared" si="1"/>
        <v>0</v>
      </c>
      <c r="T53" s="590">
        <f t="shared" si="1"/>
        <v>0</v>
      </c>
      <c r="U53" s="589">
        <f t="shared" si="1"/>
        <v>0</v>
      </c>
      <c r="V53" s="592">
        <f t="shared" si="1"/>
        <v>0</v>
      </c>
      <c r="W53" s="589">
        <f t="shared" si="1"/>
        <v>1</v>
      </c>
      <c r="X53" s="590">
        <f t="shared" si="1"/>
        <v>3000000</v>
      </c>
      <c r="Y53" s="593"/>
      <c r="Z53" s="541"/>
      <c r="AA53" s="266"/>
    </row>
    <row r="54" spans="1:27" ht="15.75">
      <c r="A54" s="542"/>
      <c r="B54" s="594"/>
      <c r="C54" s="595"/>
      <c r="D54" s="595"/>
      <c r="E54" s="595"/>
      <c r="F54" s="595"/>
      <c r="G54" s="595"/>
      <c r="H54" s="596" t="s">
        <v>262</v>
      </c>
      <c r="I54" s="597"/>
      <c r="J54" s="597"/>
      <c r="K54" s="597"/>
      <c r="L54" s="597"/>
      <c r="M54" s="597"/>
      <c r="N54" s="597"/>
      <c r="O54" s="597"/>
      <c r="P54" s="597"/>
      <c r="Q54" s="598">
        <v>1</v>
      </c>
      <c r="R54" s="599">
        <v>3000000</v>
      </c>
      <c r="S54" s="551"/>
      <c r="T54" s="552"/>
      <c r="U54" s="600"/>
      <c r="V54" s="552"/>
      <c r="W54" s="553"/>
      <c r="X54" s="552"/>
      <c r="Y54" s="601"/>
      <c r="Z54" s="541"/>
      <c r="AA54" s="266"/>
    </row>
    <row r="55" spans="1:27" ht="15.75">
      <c r="A55" s="557"/>
      <c r="B55" s="602"/>
      <c r="C55" s="603"/>
      <c r="D55" s="603"/>
      <c r="E55" s="603"/>
      <c r="F55" s="603"/>
      <c r="G55" s="603"/>
      <c r="H55" s="604" t="s">
        <v>263</v>
      </c>
      <c r="I55" s="605"/>
      <c r="J55" s="605"/>
      <c r="K55" s="605"/>
      <c r="L55" s="605"/>
      <c r="M55" s="605"/>
      <c r="N55" s="605"/>
      <c r="O55" s="605"/>
      <c r="P55" s="605"/>
      <c r="Q55" s="606">
        <v>1</v>
      </c>
      <c r="R55" s="568">
        <v>3000000</v>
      </c>
      <c r="S55" s="607"/>
      <c r="T55" s="568"/>
      <c r="U55" s="608"/>
      <c r="V55" s="568"/>
      <c r="W55" s="609">
        <f t="shared" ref="W55:X56" si="2">Q55+S55-U55</f>
        <v>1</v>
      </c>
      <c r="X55" s="341">
        <f t="shared" si="2"/>
        <v>3000000</v>
      </c>
      <c r="Y55" s="556"/>
      <c r="Z55" s="541"/>
      <c r="AA55" s="266"/>
    </row>
    <row r="56" spans="1:27" ht="17.25" customHeight="1">
      <c r="A56" s="610"/>
      <c r="B56" s="611"/>
      <c r="C56" s="414"/>
      <c r="D56" s="414"/>
      <c r="E56" s="414"/>
      <c r="F56" s="414"/>
      <c r="G56" s="612"/>
      <c r="H56" s="357"/>
      <c r="I56" s="613"/>
      <c r="J56" s="613"/>
      <c r="K56" s="613"/>
      <c r="L56" s="614"/>
      <c r="M56" s="613"/>
      <c r="N56" s="615"/>
      <c r="O56" s="616"/>
      <c r="P56" s="614"/>
      <c r="Q56" s="617"/>
      <c r="R56" s="618"/>
      <c r="S56" s="619">
        <v>0</v>
      </c>
      <c r="T56" s="618"/>
      <c r="U56" s="620"/>
      <c r="V56" s="618"/>
      <c r="W56" s="609">
        <f t="shared" si="2"/>
        <v>0</v>
      </c>
      <c r="X56" s="341">
        <f t="shared" si="2"/>
        <v>0</v>
      </c>
      <c r="Y56" s="621"/>
      <c r="Z56" s="541"/>
    </row>
    <row r="57" spans="1:27" ht="17.25" customHeight="1">
      <c r="A57" s="622"/>
      <c r="B57" s="623" t="s">
        <v>58</v>
      </c>
      <c r="C57" s="624"/>
      <c r="D57" s="624"/>
      <c r="E57" s="624"/>
      <c r="F57" s="624"/>
      <c r="G57" s="624"/>
      <c r="H57" s="625"/>
      <c r="I57" s="588"/>
      <c r="J57" s="588"/>
      <c r="K57" s="588"/>
      <c r="L57" s="588"/>
      <c r="M57" s="588"/>
      <c r="N57" s="588"/>
      <c r="O57" s="588"/>
      <c r="P57" s="588"/>
      <c r="Q57" s="626"/>
      <c r="R57" s="627"/>
      <c r="S57" s="628"/>
      <c r="T57" s="629"/>
      <c r="U57" s="630"/>
      <c r="V57" s="631"/>
      <c r="W57" s="632"/>
      <c r="X57" s="629"/>
      <c r="Y57" s="633"/>
      <c r="Z57" s="180"/>
    </row>
    <row r="58" spans="1:27" ht="17.25" customHeight="1">
      <c r="A58" s="634"/>
      <c r="B58" s="635"/>
      <c r="C58" s="314"/>
      <c r="D58" s="314"/>
      <c r="E58" s="314"/>
      <c r="F58" s="314"/>
      <c r="G58" s="314"/>
      <c r="H58" s="636" t="s">
        <v>167</v>
      </c>
      <c r="I58" s="637"/>
      <c r="J58" s="637"/>
      <c r="K58" s="637"/>
      <c r="L58" s="637"/>
      <c r="M58" s="637"/>
      <c r="N58" s="637"/>
      <c r="O58" s="637"/>
      <c r="P58" s="637"/>
      <c r="Q58" s="638"/>
      <c r="R58" s="479"/>
      <c r="S58" s="639"/>
      <c r="T58" s="640"/>
      <c r="U58" s="641"/>
      <c r="V58" s="642"/>
      <c r="W58" s="643"/>
      <c r="X58" s="640"/>
      <c r="Y58" s="644"/>
      <c r="Z58" s="180"/>
    </row>
    <row r="59" spans="1:27" ht="17.25" customHeight="1">
      <c r="A59" s="645"/>
      <c r="B59" s="646"/>
      <c r="C59" s="331"/>
      <c r="D59" s="331"/>
      <c r="E59" s="331"/>
      <c r="F59" s="331"/>
      <c r="G59" s="331"/>
      <c r="H59" s="647" t="s">
        <v>168</v>
      </c>
      <c r="I59" s="491"/>
      <c r="J59" s="491"/>
      <c r="K59" s="491"/>
      <c r="L59" s="491"/>
      <c r="M59" s="491"/>
      <c r="N59" s="491"/>
      <c r="O59" s="491"/>
      <c r="P59" s="491"/>
      <c r="Q59" s="648"/>
      <c r="R59" s="649"/>
      <c r="S59" s="650"/>
      <c r="T59" s="651"/>
      <c r="U59" s="652"/>
      <c r="V59" s="653"/>
      <c r="W59" s="654"/>
      <c r="X59" s="651"/>
      <c r="Y59" s="655"/>
      <c r="Z59" s="180"/>
    </row>
    <row r="60" spans="1:27" ht="17.25" customHeight="1">
      <c r="A60" s="645"/>
      <c r="B60" s="646"/>
      <c r="C60" s="331"/>
      <c r="D60" s="331"/>
      <c r="E60" s="331"/>
      <c r="F60" s="331"/>
      <c r="G60" s="331"/>
      <c r="H60" s="647" t="s">
        <v>169</v>
      </c>
      <c r="I60" s="491"/>
      <c r="J60" s="491"/>
      <c r="K60" s="491"/>
      <c r="L60" s="491"/>
      <c r="M60" s="491"/>
      <c r="N60" s="491"/>
      <c r="O60" s="491"/>
      <c r="P60" s="491"/>
      <c r="Q60" s="648"/>
      <c r="R60" s="649"/>
      <c r="S60" s="650"/>
      <c r="T60" s="651"/>
      <c r="U60" s="652"/>
      <c r="V60" s="653"/>
      <c r="W60" s="654"/>
      <c r="X60" s="651"/>
      <c r="Y60" s="655"/>
      <c r="Z60" s="180"/>
    </row>
    <row r="61" spans="1:27" ht="17.25" customHeight="1">
      <c r="A61" s="645"/>
      <c r="B61" s="646"/>
      <c r="C61" s="331"/>
      <c r="D61" s="331"/>
      <c r="E61" s="331"/>
      <c r="F61" s="331"/>
      <c r="G61" s="331"/>
      <c r="H61" s="647" t="s">
        <v>170</v>
      </c>
      <c r="I61" s="491"/>
      <c r="J61" s="491"/>
      <c r="K61" s="491"/>
      <c r="L61" s="491"/>
      <c r="M61" s="491"/>
      <c r="N61" s="491"/>
      <c r="O61" s="491"/>
      <c r="P61" s="491"/>
      <c r="Q61" s="648"/>
      <c r="R61" s="649"/>
      <c r="S61" s="650"/>
      <c r="T61" s="651"/>
      <c r="U61" s="652"/>
      <c r="V61" s="653"/>
      <c r="W61" s="654"/>
      <c r="X61" s="651"/>
      <c r="Y61" s="655"/>
      <c r="Z61" s="180"/>
    </row>
    <row r="62" spans="1:27">
      <c r="A62" s="384"/>
      <c r="B62" s="485"/>
      <c r="C62" s="656"/>
      <c r="D62" s="656"/>
      <c r="E62" s="656"/>
      <c r="F62" s="656"/>
      <c r="G62" s="656"/>
      <c r="H62" s="338"/>
      <c r="I62" s="338"/>
      <c r="J62" s="338"/>
      <c r="K62" s="338"/>
      <c r="L62" s="338"/>
      <c r="M62" s="338"/>
      <c r="N62" s="338"/>
      <c r="O62" s="338"/>
      <c r="P62" s="338"/>
      <c r="Q62" s="343"/>
      <c r="R62" s="341"/>
      <c r="S62" s="657"/>
      <c r="T62" s="658"/>
      <c r="U62" s="659"/>
      <c r="V62" s="658"/>
      <c r="W62" s="659"/>
      <c r="X62" s="658"/>
      <c r="Y62" s="655"/>
      <c r="Z62" s="180"/>
    </row>
    <row r="63" spans="1:27">
      <c r="A63" s="384"/>
      <c r="B63" s="485"/>
      <c r="C63" s="656"/>
      <c r="D63" s="656"/>
      <c r="E63" s="656"/>
      <c r="F63" s="656"/>
      <c r="G63" s="656"/>
      <c r="H63" s="338"/>
      <c r="I63" s="338"/>
      <c r="J63" s="338"/>
      <c r="K63" s="338"/>
      <c r="L63" s="338"/>
      <c r="M63" s="338"/>
      <c r="N63" s="338"/>
      <c r="O63" s="338"/>
      <c r="P63" s="338"/>
      <c r="Q63" s="343"/>
      <c r="R63" s="341"/>
      <c r="S63" s="657"/>
      <c r="T63" s="658"/>
      <c r="U63" s="659"/>
      <c r="V63" s="658"/>
      <c r="W63" s="659"/>
      <c r="X63" s="658"/>
      <c r="Y63" s="655"/>
      <c r="Z63" s="180"/>
    </row>
    <row r="64" spans="1:27">
      <c r="A64" s="660"/>
      <c r="B64" s="361"/>
      <c r="C64" s="353"/>
      <c r="D64" s="353"/>
      <c r="E64" s="353"/>
      <c r="F64" s="353"/>
      <c r="G64" s="353"/>
      <c r="H64" s="661"/>
      <c r="I64" s="662"/>
      <c r="J64" s="662"/>
      <c r="K64" s="662"/>
      <c r="L64" s="662"/>
      <c r="M64" s="662"/>
      <c r="N64" s="662"/>
      <c r="O64" s="662"/>
      <c r="P64" s="662"/>
      <c r="Q64" s="663"/>
      <c r="R64" s="501"/>
      <c r="S64" s="664"/>
      <c r="T64" s="501"/>
      <c r="U64" s="366"/>
      <c r="V64" s="364"/>
      <c r="W64" s="663"/>
      <c r="X64" s="501"/>
      <c r="Y64" s="621"/>
      <c r="Z64" s="180"/>
    </row>
    <row r="65" spans="1:33">
      <c r="A65" s="665"/>
      <c r="B65" s="666" t="s">
        <v>63</v>
      </c>
      <c r="C65" s="667"/>
      <c r="D65" s="667"/>
      <c r="E65" s="667"/>
      <c r="F65" s="667"/>
      <c r="G65" s="667"/>
      <c r="H65" s="668"/>
      <c r="I65" s="669"/>
      <c r="J65" s="669"/>
      <c r="K65" s="669"/>
      <c r="L65" s="670"/>
      <c r="M65" s="671"/>
      <c r="N65" s="672"/>
      <c r="O65" s="673"/>
      <c r="P65" s="670"/>
      <c r="Q65" s="674"/>
      <c r="R65" s="675"/>
      <c r="S65" s="676"/>
      <c r="T65" s="675"/>
      <c r="U65" s="677"/>
      <c r="V65" s="678"/>
      <c r="W65" s="674"/>
      <c r="X65" s="675"/>
      <c r="Y65" s="679"/>
      <c r="Z65" s="180"/>
    </row>
    <row r="66" spans="1:33">
      <c r="A66" s="680"/>
      <c r="B66" s="510"/>
      <c r="C66" s="505"/>
      <c r="D66" s="505"/>
      <c r="E66" s="505"/>
      <c r="F66" s="505"/>
      <c r="G66" s="505"/>
      <c r="H66" s="173"/>
      <c r="I66" s="456"/>
      <c r="J66" s="456"/>
      <c r="K66" s="456"/>
      <c r="L66" s="160"/>
      <c r="M66" s="160"/>
      <c r="N66" s="173"/>
      <c r="O66" s="160"/>
      <c r="P66" s="160"/>
      <c r="Q66" s="681"/>
      <c r="R66" s="682"/>
      <c r="S66" s="683"/>
      <c r="T66" s="682"/>
      <c r="U66" s="512"/>
      <c r="V66" s="514"/>
      <c r="W66" s="681"/>
      <c r="X66" s="682"/>
      <c r="Y66" s="510"/>
    </row>
    <row r="67" spans="1:33" s="250" customFormat="1" ht="27" customHeight="1">
      <c r="A67" s="684"/>
      <c r="B67" s="684"/>
      <c r="C67" s="685"/>
      <c r="D67" s="685"/>
      <c r="E67" s="685"/>
      <c r="F67" s="685"/>
      <c r="G67" s="685"/>
      <c r="H67" s="955" t="s">
        <v>264</v>
      </c>
      <c r="I67" s="956"/>
      <c r="J67" s="956"/>
      <c r="K67" s="956"/>
      <c r="L67" s="956"/>
      <c r="M67" s="956"/>
      <c r="N67" s="956"/>
      <c r="O67" s="956"/>
      <c r="P67" s="957"/>
      <c r="Q67" s="686">
        <f>Q19+Q20+Q44+Q53</f>
        <v>375</v>
      </c>
      <c r="R67" s="687">
        <f>R19+R20+R44+R53</f>
        <v>2941429657.5</v>
      </c>
      <c r="S67" s="686">
        <f>S19+S20+S44+S53+S57</f>
        <v>10</v>
      </c>
      <c r="T67" s="686">
        <f>T19+T20+T44+T53+T57</f>
        <v>54520100</v>
      </c>
      <c r="U67" s="686">
        <f>U19+U20+U44+U53+U57</f>
        <v>0</v>
      </c>
      <c r="V67" s="686">
        <f>V19+V20+V44+V53+V57</f>
        <v>0</v>
      </c>
      <c r="W67" s="686">
        <f>Q67-U67+S67</f>
        <v>385</v>
      </c>
      <c r="X67" s="688">
        <f>R67-V67+T67</f>
        <v>2995949757.5</v>
      </c>
      <c r="Y67" s="684"/>
      <c r="AG67" s="689"/>
    </row>
    <row r="68" spans="1:33">
      <c r="A68" s="195"/>
      <c r="B68" s="195"/>
      <c r="C68" s="690"/>
      <c r="D68" s="690"/>
      <c r="E68" s="690"/>
      <c r="F68" s="690"/>
      <c r="G68" s="690"/>
      <c r="H68" s="195"/>
      <c r="I68" s="195"/>
      <c r="J68" s="195"/>
      <c r="K68" s="195"/>
      <c r="L68" s="195"/>
      <c r="M68" s="195"/>
      <c r="N68" s="195"/>
      <c r="O68" s="195"/>
      <c r="P68" s="195"/>
      <c r="Q68" s="691"/>
      <c r="R68" s="692"/>
      <c r="S68" s="693"/>
      <c r="T68" s="266"/>
      <c r="U68" s="694"/>
      <c r="V68" s="694"/>
      <c r="W68" s="694"/>
      <c r="X68" s="694"/>
      <c r="Y68" s="195"/>
    </row>
    <row r="69" spans="1:33">
      <c r="A69" s="195"/>
      <c r="B69" s="195"/>
      <c r="C69" s="690"/>
      <c r="D69" s="690"/>
      <c r="E69" s="690"/>
      <c r="F69" s="690"/>
      <c r="G69" s="690"/>
      <c r="H69" s="195"/>
      <c r="I69" s="195"/>
      <c r="J69" s="195"/>
      <c r="K69" s="195"/>
      <c r="L69" s="195"/>
      <c r="M69" s="195"/>
      <c r="N69" s="195"/>
      <c r="O69" s="195"/>
      <c r="P69" s="195"/>
      <c r="Q69" s="691"/>
      <c r="R69" s="691"/>
      <c r="S69" s="695"/>
      <c r="T69" s="691"/>
      <c r="U69" s="195"/>
      <c r="V69" s="195"/>
      <c r="W69" s="691"/>
      <c r="X69" s="691">
        <v>2938429657</v>
      </c>
      <c r="Y69" s="195"/>
    </row>
    <row r="70" spans="1:33">
      <c r="A70" s="195"/>
      <c r="B70" s="195"/>
      <c r="C70" s="690"/>
      <c r="D70" s="690"/>
      <c r="E70" s="690"/>
      <c r="F70" s="690"/>
      <c r="G70" s="690"/>
      <c r="H70" s="195"/>
      <c r="I70" s="195"/>
      <c r="J70" s="195"/>
      <c r="K70" s="195"/>
      <c r="L70" s="195"/>
      <c r="M70" s="195"/>
      <c r="N70" s="78"/>
      <c r="O70" s="78"/>
      <c r="P70" s="78"/>
      <c r="Q70" s="78"/>
      <c r="R70" s="78"/>
      <c r="S70" s="696"/>
      <c r="T70" s="697"/>
      <c r="U70" s="195"/>
      <c r="V70" s="195"/>
      <c r="W70" s="697"/>
      <c r="X70" s="697"/>
      <c r="Y70" s="195"/>
    </row>
    <row r="71" spans="1:33">
      <c r="A71" s="195"/>
      <c r="B71" s="195"/>
      <c r="C71" s="690"/>
      <c r="D71" s="690"/>
      <c r="E71" s="690"/>
      <c r="F71" s="690"/>
      <c r="G71" s="690"/>
      <c r="H71" s="195"/>
      <c r="I71" s="195"/>
      <c r="J71" s="195"/>
      <c r="K71" s="195"/>
      <c r="L71" s="195"/>
      <c r="M71" s="195"/>
      <c r="N71" s="78"/>
      <c r="O71" s="698"/>
      <c r="P71" s="698"/>
      <c r="Q71" s="698"/>
      <c r="R71" s="698"/>
      <c r="S71" s="699"/>
      <c r="T71" s="195"/>
      <c r="U71" s="195"/>
      <c r="V71" s="195"/>
      <c r="W71" s="195"/>
      <c r="X71" s="691"/>
      <c r="Y71" s="195"/>
    </row>
    <row r="72" spans="1:33">
      <c r="A72" s="700"/>
      <c r="B72" s="454"/>
      <c r="C72" s="701"/>
      <c r="D72" s="701"/>
      <c r="E72" s="701"/>
      <c r="F72" s="701"/>
      <c r="G72" s="701"/>
      <c r="H72" s="701"/>
      <c r="I72" s="454"/>
      <c r="J72" s="454"/>
      <c r="K72" s="454"/>
      <c r="L72" s="454"/>
      <c r="M72" s="454"/>
      <c r="N72" s="78"/>
      <c r="O72" s="698"/>
      <c r="P72" s="698"/>
      <c r="Q72" s="698"/>
      <c r="R72" s="698"/>
      <c r="S72" s="699"/>
      <c r="T72" s="702"/>
      <c r="U72" s="259" t="s">
        <v>265</v>
      </c>
      <c r="V72" s="454"/>
      <c r="W72" s="454"/>
      <c r="X72" s="702"/>
      <c r="Y72" s="454"/>
    </row>
    <row r="73" spans="1:33">
      <c r="A73" s="700"/>
      <c r="B73" s="454"/>
      <c r="C73" s="701"/>
      <c r="D73" s="701"/>
      <c r="E73" s="701"/>
      <c r="F73" s="701"/>
      <c r="G73" s="701"/>
      <c r="H73" s="454"/>
      <c r="I73" s="454"/>
      <c r="J73" s="454"/>
      <c r="K73" s="454"/>
      <c r="L73" s="454"/>
      <c r="M73" s="454"/>
      <c r="N73" s="78"/>
      <c r="O73" s="698"/>
      <c r="P73" s="698"/>
      <c r="Q73" s="698"/>
      <c r="R73" s="698"/>
      <c r="S73" s="699"/>
      <c r="T73" s="454"/>
      <c r="U73" s="259"/>
      <c r="V73" s="454"/>
      <c r="W73" s="454"/>
      <c r="X73" s="454"/>
      <c r="Y73" s="454"/>
    </row>
    <row r="74" spans="1:33">
      <c r="A74" s="700"/>
      <c r="B74" s="454"/>
      <c r="C74" s="701"/>
      <c r="D74" s="701"/>
      <c r="E74" s="701"/>
      <c r="F74" s="701"/>
      <c r="G74" s="701"/>
      <c r="H74" s="267" t="s">
        <v>172</v>
      </c>
      <c r="I74" s="267"/>
      <c r="J74" s="454"/>
      <c r="K74" s="454"/>
      <c r="L74" s="454"/>
      <c r="M74" s="454"/>
      <c r="N74" s="454"/>
      <c r="O74" s="454"/>
      <c r="P74" s="454"/>
      <c r="Q74" s="454"/>
      <c r="R74" s="454"/>
      <c r="S74" s="703"/>
      <c r="T74" s="454"/>
      <c r="U74" s="259" t="s">
        <v>174</v>
      </c>
      <c r="V74" s="454"/>
      <c r="W74" s="454"/>
      <c r="X74" s="454"/>
      <c r="Y74" s="454"/>
    </row>
    <row r="75" spans="1:33">
      <c r="A75" s="700"/>
      <c r="B75" s="454"/>
      <c r="C75" s="701"/>
      <c r="D75" s="701"/>
      <c r="E75" s="701"/>
      <c r="F75" s="701"/>
      <c r="G75" s="701"/>
      <c r="H75" s="267" t="s">
        <v>173</v>
      </c>
      <c r="I75" s="267"/>
      <c r="J75" s="454"/>
      <c r="K75" s="454"/>
      <c r="L75" s="454"/>
      <c r="M75" s="454"/>
      <c r="N75" s="454"/>
      <c r="O75" s="454"/>
      <c r="P75" s="454"/>
      <c r="Q75" s="454"/>
      <c r="R75" s="454"/>
      <c r="S75" s="703"/>
      <c r="T75" s="454"/>
      <c r="U75" s="259"/>
      <c r="V75" s="454"/>
      <c r="W75" s="454"/>
      <c r="X75" s="454"/>
      <c r="Y75" s="454"/>
    </row>
    <row r="76" spans="1:33">
      <c r="A76" s="700"/>
      <c r="B76" s="454"/>
      <c r="C76" s="701"/>
      <c r="D76" s="701"/>
      <c r="E76" s="701"/>
      <c r="F76" s="701"/>
      <c r="G76" s="701"/>
      <c r="H76" s="267"/>
      <c r="I76" s="267"/>
      <c r="J76" s="454"/>
      <c r="K76" s="454"/>
      <c r="L76" s="454"/>
      <c r="M76" s="454"/>
      <c r="N76" s="454"/>
      <c r="O76" s="454"/>
      <c r="P76" s="454"/>
      <c r="Q76" s="454"/>
      <c r="R76" s="454"/>
      <c r="S76" s="703"/>
      <c r="T76" s="454"/>
      <c r="U76" s="259"/>
      <c r="V76" s="454"/>
      <c r="W76" s="454"/>
      <c r="X76" s="454"/>
      <c r="Y76" s="454"/>
    </row>
    <row r="77" spans="1:33" ht="32.25" customHeight="1">
      <c r="A77" s="700"/>
      <c r="B77" s="454"/>
      <c r="C77" s="701"/>
      <c r="D77" s="701"/>
      <c r="E77" s="701"/>
      <c r="F77" s="701"/>
      <c r="G77" s="701"/>
      <c r="H77" s="267"/>
      <c r="I77" s="267"/>
      <c r="J77" s="454"/>
      <c r="K77" s="454"/>
      <c r="L77" s="454"/>
      <c r="M77" s="454"/>
      <c r="N77" s="454"/>
      <c r="O77" s="454"/>
      <c r="P77" s="454"/>
      <c r="Q77" s="454"/>
      <c r="R77" s="454"/>
      <c r="S77" s="703"/>
      <c r="T77" s="454"/>
      <c r="U77" s="704"/>
      <c r="V77" s="454"/>
      <c r="W77" s="454"/>
      <c r="X77" s="454"/>
      <c r="Y77" s="454"/>
    </row>
    <row r="78" spans="1:33" ht="16.5">
      <c r="A78" s="454"/>
      <c r="B78" s="454"/>
      <c r="C78" s="701"/>
      <c r="D78" s="701"/>
      <c r="E78" s="705"/>
      <c r="F78" s="701"/>
      <c r="G78" s="701"/>
      <c r="H78" s="706" t="s">
        <v>266</v>
      </c>
      <c r="I78" s="267"/>
      <c r="J78" s="454"/>
      <c r="K78" s="454"/>
      <c r="L78" s="454"/>
      <c r="M78" s="454"/>
      <c r="N78" s="454"/>
      <c r="O78" s="454"/>
      <c r="P78" s="454"/>
      <c r="Q78" s="454"/>
      <c r="R78" s="454"/>
      <c r="S78" s="703"/>
      <c r="T78" s="454"/>
      <c r="U78" s="707" t="s">
        <v>267</v>
      </c>
      <c r="V78" s="708"/>
      <c r="W78" s="454"/>
      <c r="X78" s="454"/>
      <c r="Y78" s="454"/>
    </row>
    <row r="79" spans="1:33" ht="15.75">
      <c r="A79" s="454"/>
      <c r="B79" s="454"/>
      <c r="C79" s="701"/>
      <c r="D79" s="701"/>
      <c r="E79" s="701"/>
      <c r="F79" s="701"/>
      <c r="G79" s="701"/>
      <c r="H79" s="709" t="s">
        <v>268</v>
      </c>
      <c r="I79" s="267"/>
      <c r="J79" s="454"/>
      <c r="K79" s="454"/>
      <c r="L79" s="454"/>
      <c r="M79" s="454"/>
      <c r="N79" s="454"/>
      <c r="O79" s="454"/>
      <c r="P79" s="454"/>
      <c r="Q79" s="454"/>
      <c r="R79" s="454"/>
      <c r="S79" s="703"/>
      <c r="T79" s="454"/>
      <c r="U79" s="710" t="s">
        <v>106</v>
      </c>
      <c r="V79" s="703"/>
      <c r="W79" s="454"/>
      <c r="X79" s="454"/>
      <c r="Y79" s="454"/>
    </row>
  </sheetData>
  <mergeCells count="26">
    <mergeCell ref="A1:Y1"/>
    <mergeCell ref="A2:Y2"/>
    <mergeCell ref="A3:Y3"/>
    <mergeCell ref="A11:G11"/>
    <mergeCell ref="H11:J11"/>
    <mergeCell ref="K11:K15"/>
    <mergeCell ref="O11:O15"/>
    <mergeCell ref="Q11:R11"/>
    <mergeCell ref="S11:T11"/>
    <mergeCell ref="U11:V11"/>
    <mergeCell ref="W11:X11"/>
    <mergeCell ref="Y11:Y15"/>
    <mergeCell ref="A12:A15"/>
    <mergeCell ref="B12:F15"/>
    <mergeCell ref="G12:G15"/>
    <mergeCell ref="Q12:Q15"/>
    <mergeCell ref="S12:S15"/>
    <mergeCell ref="U12:U15"/>
    <mergeCell ref="W12:W15"/>
    <mergeCell ref="H67:P67"/>
    <mergeCell ref="B16:E16"/>
    <mergeCell ref="B18:G18"/>
    <mergeCell ref="B19:G19"/>
    <mergeCell ref="B20:G20"/>
    <mergeCell ref="B44:G44"/>
    <mergeCell ref="B53:G53"/>
  </mergeCells>
  <dataValidations count="2">
    <dataValidation type="list" allowBlank="1" showInputMessage="1" showErrorMessage="1" error="AMBIL DARI DAFTAR" sqref="H66">
      <formula1>KIBD</formula1>
    </dataValidation>
    <dataValidation type="list" allowBlank="1" showInputMessage="1" showErrorMessage="1" error="PILIH DARI DAFTAR" sqref="B62:B63 B38:B40 B35:B36 B26:B33">
      <formula1>KIBB</formula1>
    </dataValidation>
  </dataValidations>
  <pageMargins left="0.25" right="0" top="0.35433070866141703" bottom="0.25" header="0" footer="0"/>
  <pageSetup paperSize="10000" scale="50" orientation="landscape" verticalDpi="300" r:id="rId1"/>
  <drawing r:id="rId2"/>
</worksheet>
</file>

<file path=xl/worksheets/sheet7.xml><?xml version="1.0" encoding="utf-8"?>
<worksheet xmlns="http://schemas.openxmlformats.org/spreadsheetml/2006/main" xmlns:r="http://schemas.openxmlformats.org/officeDocument/2006/relationships">
  <sheetPr>
    <tabColor rgb="FF00B050"/>
  </sheetPr>
  <dimension ref="A1:O61"/>
  <sheetViews>
    <sheetView tabSelected="1" topLeftCell="A16" zoomScale="85" zoomScaleNormal="85" workbookViewId="0">
      <selection activeCell="J39" sqref="J39"/>
    </sheetView>
  </sheetViews>
  <sheetFormatPr defaultRowHeight="15"/>
  <cols>
    <col min="1" max="1" width="4" style="159" customWidth="1"/>
    <col min="2" max="2" width="6.5703125" style="159" customWidth="1"/>
    <col min="3" max="3" width="7.42578125" style="159" customWidth="1"/>
    <col min="4" max="4" width="37.7109375" style="159" customWidth="1"/>
    <col min="5" max="5" width="10.7109375" style="159" customWidth="1"/>
    <col min="6" max="6" width="20.140625" style="194" customWidth="1"/>
    <col min="7" max="7" width="11.85546875" style="159" customWidth="1"/>
    <col min="8" max="8" width="9.140625" style="159" customWidth="1"/>
    <col min="9" max="9" width="21.28515625" style="194" customWidth="1"/>
    <col min="10" max="10" width="18.28515625" style="159" customWidth="1"/>
    <col min="11" max="11" width="9.140625" style="159"/>
    <col min="12" max="12" width="9.140625" style="159" customWidth="1"/>
    <col min="13" max="16384" width="9.140625" style="159"/>
  </cols>
  <sheetData>
    <row r="1" spans="1:7">
      <c r="A1" s="711"/>
      <c r="B1" s="712" t="s">
        <v>269</v>
      </c>
      <c r="C1" s="712" t="s">
        <v>270</v>
      </c>
      <c r="G1" s="713"/>
    </row>
    <row r="2" spans="1:7">
      <c r="B2" s="714" t="s">
        <v>271</v>
      </c>
      <c r="C2" s="712" t="s">
        <v>272</v>
      </c>
    </row>
    <row r="3" spans="1:7">
      <c r="B3" s="714" t="s">
        <v>273</v>
      </c>
      <c r="C3" s="712" t="s">
        <v>274</v>
      </c>
      <c r="G3" s="715" t="s">
        <v>275</v>
      </c>
    </row>
    <row r="4" spans="1:7" ht="15.75">
      <c r="A4" s="993" t="s">
        <v>276</v>
      </c>
      <c r="B4" s="993"/>
      <c r="C4" s="993"/>
      <c r="D4" s="993"/>
      <c r="E4" s="993"/>
      <c r="F4" s="993"/>
      <c r="G4" s="993"/>
    </row>
    <row r="5" spans="1:7" ht="15.75">
      <c r="A5" s="993"/>
      <c r="B5" s="993"/>
      <c r="C5" s="993"/>
      <c r="D5" s="993"/>
      <c r="E5" s="993"/>
      <c r="F5" s="993"/>
      <c r="G5" s="993"/>
    </row>
    <row r="7" spans="1:7" ht="15" customHeight="1">
      <c r="A7" s="994" t="s">
        <v>277</v>
      </c>
      <c r="B7" s="997" t="s">
        <v>125</v>
      </c>
      <c r="C7" s="716" t="s">
        <v>278</v>
      </c>
      <c r="D7" s="1000" t="s">
        <v>279</v>
      </c>
      <c r="E7" s="994" t="s">
        <v>280</v>
      </c>
      <c r="F7" s="717" t="s">
        <v>281</v>
      </c>
      <c r="G7" s="1000" t="s">
        <v>282</v>
      </c>
    </row>
    <row r="8" spans="1:7">
      <c r="A8" s="995"/>
      <c r="B8" s="998"/>
      <c r="C8" s="505" t="s">
        <v>283</v>
      </c>
      <c r="D8" s="1001"/>
      <c r="E8" s="995"/>
      <c r="F8" s="718" t="s">
        <v>284</v>
      </c>
      <c r="G8" s="1001"/>
    </row>
    <row r="9" spans="1:7">
      <c r="A9" s="996"/>
      <c r="B9" s="999"/>
      <c r="C9" s="505" t="s">
        <v>285</v>
      </c>
      <c r="D9" s="1002"/>
      <c r="E9" s="996"/>
      <c r="F9" s="718" t="s">
        <v>286</v>
      </c>
      <c r="G9" s="1002"/>
    </row>
    <row r="10" spans="1:7">
      <c r="A10" s="169">
        <v>1</v>
      </c>
      <c r="B10" s="169">
        <v>2</v>
      </c>
      <c r="C10" s="169">
        <v>3</v>
      </c>
      <c r="D10" s="169">
        <v>4</v>
      </c>
      <c r="E10" s="169">
        <v>5</v>
      </c>
      <c r="F10" s="719">
        <v>6</v>
      </c>
      <c r="G10" s="169">
        <v>7</v>
      </c>
    </row>
    <row r="11" spans="1:7">
      <c r="A11" s="510"/>
      <c r="B11" s="510"/>
      <c r="C11" s="510"/>
      <c r="D11" s="510"/>
      <c r="E11" s="510"/>
      <c r="F11" s="720"/>
      <c r="G11" s="510"/>
    </row>
    <row r="12" spans="1:7">
      <c r="A12" s="510">
        <v>1</v>
      </c>
      <c r="B12" s="721" t="s">
        <v>141</v>
      </c>
      <c r="C12" s="722" t="s">
        <v>141</v>
      </c>
      <c r="D12" s="723" t="s">
        <v>34</v>
      </c>
      <c r="E12" s="724">
        <f>'[1] BI Sayung 2'!R22</f>
        <v>0</v>
      </c>
      <c r="F12" s="725">
        <f>'[1] BI Sayung 2'!S22</f>
        <v>0</v>
      </c>
      <c r="G12" s="510"/>
    </row>
    <row r="13" spans="1:7">
      <c r="A13" s="510"/>
      <c r="B13" s="510"/>
      <c r="C13" s="510"/>
      <c r="D13" s="726"/>
      <c r="E13" s="205"/>
      <c r="F13" s="720"/>
      <c r="G13" s="510"/>
    </row>
    <row r="14" spans="1:7">
      <c r="A14" s="510">
        <v>2</v>
      </c>
      <c r="B14" s="721" t="s">
        <v>142</v>
      </c>
      <c r="C14" s="510"/>
      <c r="D14" s="723" t="s">
        <v>37</v>
      </c>
      <c r="E14" s="724">
        <f>E16+E19+E21+E22+E23</f>
        <v>380</v>
      </c>
      <c r="F14" s="725">
        <f>F16+F19+F21+F22+F23</f>
        <v>1292973757.5</v>
      </c>
      <c r="G14" s="510"/>
    </row>
    <row r="15" spans="1:7">
      <c r="A15" s="510"/>
      <c r="B15" s="727"/>
      <c r="C15" s="727" t="s">
        <v>142</v>
      </c>
      <c r="D15" s="726" t="s">
        <v>143</v>
      </c>
      <c r="E15" s="198">
        <v>0</v>
      </c>
      <c r="F15" s="720">
        <v>0</v>
      </c>
      <c r="G15" s="510"/>
    </row>
    <row r="16" spans="1:7">
      <c r="A16" s="510"/>
      <c r="B16" s="727"/>
      <c r="C16" s="727" t="s">
        <v>144</v>
      </c>
      <c r="D16" s="726" t="s">
        <v>145</v>
      </c>
      <c r="E16" s="205">
        <f>'REKAP MUTASI PKM'!K12</f>
        <v>5</v>
      </c>
      <c r="F16" s="728">
        <f>'REKAP MUTASI PKM'!L12</f>
        <v>186482462</v>
      </c>
      <c r="G16" s="510"/>
    </row>
    <row r="17" spans="1:10">
      <c r="A17" s="510"/>
      <c r="B17" s="727"/>
      <c r="C17" s="727" t="s">
        <v>146</v>
      </c>
      <c r="D17" s="726" t="s">
        <v>147</v>
      </c>
      <c r="E17" s="198">
        <v>0</v>
      </c>
      <c r="F17" s="729">
        <v>0</v>
      </c>
      <c r="G17" s="510"/>
    </row>
    <row r="18" spans="1:10">
      <c r="A18" s="510"/>
      <c r="B18" s="727"/>
      <c r="C18" s="727" t="s">
        <v>148</v>
      </c>
      <c r="D18" s="726" t="s">
        <v>149</v>
      </c>
      <c r="E18" s="198">
        <v>0</v>
      </c>
      <c r="F18" s="729">
        <v>0</v>
      </c>
      <c r="G18" s="510"/>
    </row>
    <row r="19" spans="1:10">
      <c r="A19" s="510"/>
      <c r="B19" s="727"/>
      <c r="C19" s="727" t="s">
        <v>150</v>
      </c>
      <c r="D19" s="726" t="s">
        <v>151</v>
      </c>
      <c r="E19" s="205">
        <f>'REKAP MUTASI PKM'!K15</f>
        <v>326</v>
      </c>
      <c r="F19" s="728">
        <f>'REKAP MUTASI PKM'!L15</f>
        <v>684013580.5</v>
      </c>
      <c r="G19" s="510"/>
    </row>
    <row r="20" spans="1:10">
      <c r="A20" s="510"/>
      <c r="B20" s="727"/>
      <c r="C20" s="727"/>
      <c r="D20" s="726" t="s">
        <v>287</v>
      </c>
      <c r="E20" s="205">
        <v>0</v>
      </c>
      <c r="F20" s="728">
        <v>0</v>
      </c>
      <c r="G20" s="510"/>
    </row>
    <row r="21" spans="1:10">
      <c r="A21" s="510"/>
      <c r="B21" s="727"/>
      <c r="C21" s="727" t="s">
        <v>153</v>
      </c>
      <c r="D21" s="730" t="s">
        <v>154</v>
      </c>
      <c r="E21" s="216">
        <f>'REKAP MUTASI PKM'!K17</f>
        <v>12</v>
      </c>
      <c r="F21" s="728">
        <f>'REKAP MUTASI PKM'!L17</f>
        <v>68421000</v>
      </c>
      <c r="G21" s="510"/>
    </row>
    <row r="22" spans="1:10">
      <c r="A22" s="510"/>
      <c r="B22" s="727"/>
      <c r="C22" s="727" t="s">
        <v>155</v>
      </c>
      <c r="D22" s="730" t="s">
        <v>156</v>
      </c>
      <c r="E22" s="205">
        <f>'REKAP MUTASI PKM'!K18</f>
        <v>30</v>
      </c>
      <c r="F22" s="728">
        <f>'REKAP MUTASI PKM'!L18</f>
        <v>202186715</v>
      </c>
      <c r="G22" s="510"/>
      <c r="J22" s="181"/>
    </row>
    <row r="23" spans="1:10">
      <c r="A23" s="510"/>
      <c r="B23" s="727"/>
      <c r="C23" s="727" t="s">
        <v>157</v>
      </c>
      <c r="D23" s="730" t="s">
        <v>158</v>
      </c>
      <c r="E23" s="205">
        <f>'REKAP MUTASI PKM'!K19</f>
        <v>7</v>
      </c>
      <c r="F23" s="728">
        <f>'REKAP MUTASI PKM'!L19</f>
        <v>151870000</v>
      </c>
      <c r="G23" s="510"/>
    </row>
    <row r="24" spans="1:10">
      <c r="A24" s="510"/>
      <c r="B24" s="727"/>
      <c r="C24" s="727">
        <v>10</v>
      </c>
      <c r="D24" s="726" t="s">
        <v>159</v>
      </c>
      <c r="E24" s="205">
        <v>0</v>
      </c>
      <c r="F24" s="728">
        <v>0</v>
      </c>
      <c r="G24" s="510"/>
    </row>
    <row r="25" spans="1:10">
      <c r="A25" s="510"/>
      <c r="B25" s="727"/>
      <c r="C25" s="727"/>
      <c r="D25" s="730"/>
      <c r="E25" s="205">
        <v>0</v>
      </c>
      <c r="F25" s="728">
        <v>0</v>
      </c>
      <c r="G25" s="510"/>
    </row>
    <row r="26" spans="1:10">
      <c r="A26" s="510">
        <v>3</v>
      </c>
      <c r="B26" s="731" t="s">
        <v>144</v>
      </c>
      <c r="C26" s="732"/>
      <c r="D26" s="723" t="s">
        <v>48</v>
      </c>
      <c r="E26" s="733">
        <f>E27+E28</f>
        <v>3</v>
      </c>
      <c r="F26" s="734">
        <f>F27+F28</f>
        <v>1696976000</v>
      </c>
      <c r="G26" s="510"/>
    </row>
    <row r="27" spans="1:10">
      <c r="A27" s="510"/>
      <c r="B27" s="510"/>
      <c r="C27" s="727">
        <v>11</v>
      </c>
      <c r="D27" s="726" t="s">
        <v>160</v>
      </c>
      <c r="E27" s="205">
        <f>'REKAP MUTASI PKM'!K23</f>
        <v>3</v>
      </c>
      <c r="F27" s="728">
        <f>'REKAP MUTASI PKM'!L23</f>
        <v>1696976000</v>
      </c>
      <c r="G27" s="510"/>
    </row>
    <row r="28" spans="1:10">
      <c r="A28" s="510"/>
      <c r="B28" s="721"/>
      <c r="C28" s="505">
        <v>12</v>
      </c>
      <c r="D28" s="723" t="s">
        <v>161</v>
      </c>
      <c r="E28" s="724">
        <v>0</v>
      </c>
      <c r="F28" s="725">
        <v>0</v>
      </c>
      <c r="G28" s="510"/>
    </row>
    <row r="29" spans="1:10">
      <c r="A29" s="510"/>
      <c r="B29" s="510"/>
      <c r="C29" s="505"/>
      <c r="D29" s="726"/>
      <c r="E29" s="205"/>
      <c r="F29" s="728"/>
      <c r="G29" s="510"/>
    </row>
    <row r="30" spans="1:10">
      <c r="A30" s="510">
        <v>4</v>
      </c>
      <c r="B30" s="510" t="s">
        <v>146</v>
      </c>
      <c r="C30" s="505"/>
      <c r="D30" s="735" t="s">
        <v>162</v>
      </c>
      <c r="E30" s="733">
        <f>SUM(E31:E34)</f>
        <v>2</v>
      </c>
      <c r="F30" s="733">
        <f>SUM(F31:F34)</f>
        <v>6000000</v>
      </c>
      <c r="G30" s="510"/>
      <c r="J30" s="736"/>
    </row>
    <row r="31" spans="1:10">
      <c r="A31" s="510"/>
      <c r="B31" s="510"/>
      <c r="C31" s="505">
        <v>13</v>
      </c>
      <c r="D31" s="726" t="s">
        <v>163</v>
      </c>
      <c r="E31" s="205">
        <v>0</v>
      </c>
      <c r="F31" s="720">
        <v>0</v>
      </c>
      <c r="G31" s="510"/>
    </row>
    <row r="32" spans="1:10">
      <c r="A32" s="510"/>
      <c r="B32" s="510"/>
      <c r="C32" s="505"/>
      <c r="D32" s="737" t="s">
        <v>288</v>
      </c>
      <c r="E32" s="205"/>
      <c r="F32" s="720"/>
      <c r="G32" s="510"/>
    </row>
    <row r="33" spans="1:7">
      <c r="A33" s="510"/>
      <c r="B33" s="510"/>
      <c r="C33" s="505">
        <v>17</v>
      </c>
      <c r="D33" s="726" t="s">
        <v>289</v>
      </c>
      <c r="E33" s="198">
        <f>'REKAP MUTASI PKM'!K29</f>
        <v>1</v>
      </c>
      <c r="F33" s="198">
        <f>'REKAP MUTASI PKM'!L29</f>
        <v>3000000</v>
      </c>
      <c r="G33" s="510"/>
    </row>
    <row r="34" spans="1:7">
      <c r="A34" s="510"/>
      <c r="B34" s="510"/>
      <c r="C34" s="505">
        <v>16</v>
      </c>
      <c r="D34" s="726" t="s">
        <v>166</v>
      </c>
      <c r="E34" s="198">
        <f>'REKAP MUTASI PKM'!K30</f>
        <v>1</v>
      </c>
      <c r="F34" s="198">
        <f>'REKAP MUTASI PKM'!L30</f>
        <v>3000000</v>
      </c>
      <c r="G34" s="510"/>
    </row>
    <row r="35" spans="1:7">
      <c r="A35" s="510">
        <v>5</v>
      </c>
      <c r="B35" s="510" t="s">
        <v>148</v>
      </c>
      <c r="C35" s="505"/>
      <c r="D35" s="735" t="s">
        <v>58</v>
      </c>
      <c r="E35" s="733">
        <f>E36+E37+E38+E39</f>
        <v>0</v>
      </c>
      <c r="F35" s="734">
        <f>SUM(F36:F39)</f>
        <v>0</v>
      </c>
      <c r="G35" s="510"/>
    </row>
    <row r="36" spans="1:7">
      <c r="A36" s="510"/>
      <c r="B36" s="510"/>
      <c r="C36" s="505">
        <v>17</v>
      </c>
      <c r="D36" s="726" t="s">
        <v>167</v>
      </c>
      <c r="E36" s="205">
        <v>0</v>
      </c>
      <c r="F36" s="728">
        <v>0</v>
      </c>
      <c r="G36" s="510"/>
    </row>
    <row r="37" spans="1:7">
      <c r="A37" s="510"/>
      <c r="B37" s="721"/>
      <c r="C37" s="505">
        <v>18</v>
      </c>
      <c r="D37" s="723" t="s">
        <v>168</v>
      </c>
      <c r="E37" s="738">
        <v>0</v>
      </c>
      <c r="F37" s="739">
        <v>0</v>
      </c>
      <c r="G37" s="510"/>
    </row>
    <row r="38" spans="1:7">
      <c r="A38" s="510"/>
      <c r="B38" s="510"/>
      <c r="C38" s="505">
        <v>19</v>
      </c>
      <c r="D38" s="726" t="s">
        <v>169</v>
      </c>
      <c r="E38" s="198">
        <v>0</v>
      </c>
      <c r="F38" s="740">
        <v>0</v>
      </c>
      <c r="G38" s="510"/>
    </row>
    <row r="39" spans="1:7">
      <c r="A39" s="510"/>
      <c r="B39" s="510"/>
      <c r="C39" s="505"/>
      <c r="D39" s="726" t="s">
        <v>170</v>
      </c>
      <c r="E39" s="198">
        <v>0</v>
      </c>
      <c r="F39" s="720">
        <v>0</v>
      </c>
      <c r="G39" s="510"/>
    </row>
    <row r="40" spans="1:7">
      <c r="A40" s="510"/>
      <c r="B40" s="510"/>
      <c r="C40" s="505"/>
      <c r="D40" s="726"/>
      <c r="E40" s="198"/>
      <c r="F40" s="720"/>
      <c r="G40" s="510"/>
    </row>
    <row r="41" spans="1:7">
      <c r="A41" s="510">
        <v>6</v>
      </c>
      <c r="B41" s="510" t="s">
        <v>150</v>
      </c>
      <c r="C41" s="505"/>
      <c r="D41" s="723" t="s">
        <v>63</v>
      </c>
      <c r="E41" s="733"/>
      <c r="F41" s="734">
        <v>0</v>
      </c>
      <c r="G41" s="510"/>
    </row>
    <row r="42" spans="1:7">
      <c r="A42" s="510"/>
      <c r="B42" s="510"/>
      <c r="C42" s="510"/>
      <c r="D42" s="726"/>
      <c r="E42" s="205"/>
      <c r="F42" s="720"/>
      <c r="G42" s="510"/>
    </row>
    <row r="43" spans="1:7">
      <c r="A43" s="510"/>
      <c r="B43" s="721"/>
      <c r="C43" s="510"/>
      <c r="D43" s="723"/>
      <c r="E43" s="198"/>
      <c r="F43" s="720"/>
      <c r="G43" s="510"/>
    </row>
    <row r="44" spans="1:7">
      <c r="A44" s="510"/>
      <c r="B44" s="510"/>
      <c r="C44" s="510"/>
      <c r="D44" s="726"/>
      <c r="E44" s="205"/>
      <c r="F44" s="720"/>
      <c r="G44" s="510"/>
    </row>
    <row r="45" spans="1:7" ht="15" hidden="1" customHeight="1">
      <c r="A45" s="510">
        <v>7</v>
      </c>
      <c r="B45" s="721" t="s">
        <v>153</v>
      </c>
      <c r="C45" s="510"/>
      <c r="D45" s="723" t="s">
        <v>290</v>
      </c>
      <c r="E45" s="205"/>
      <c r="F45" s="741"/>
      <c r="G45" s="510"/>
    </row>
    <row r="46" spans="1:7">
      <c r="A46" s="742"/>
      <c r="B46" s="742"/>
      <c r="C46" s="742"/>
      <c r="D46" s="743"/>
      <c r="E46" s="744"/>
      <c r="F46" s="745"/>
      <c r="G46" s="742"/>
    </row>
    <row r="47" spans="1:7" ht="21" customHeight="1">
      <c r="A47" s="742"/>
      <c r="B47" s="742"/>
      <c r="C47" s="742"/>
      <c r="D47" s="746" t="s">
        <v>291</v>
      </c>
      <c r="E47" s="747">
        <f>SUM(E41+E35+E30+E26+E14+E12)</f>
        <v>385</v>
      </c>
      <c r="F47" s="748">
        <f>F12+F14+F26+F30+F35+F41</f>
        <v>2995949757.5</v>
      </c>
      <c r="G47" s="742"/>
    </row>
    <row r="48" spans="1:7">
      <c r="E48" s="749"/>
    </row>
    <row r="49" spans="2:15">
      <c r="F49" s="129" t="s">
        <v>292</v>
      </c>
    </row>
    <row r="50" spans="2:15" ht="15.75">
      <c r="C50" s="709" t="s">
        <v>293</v>
      </c>
      <c r="E50" s="256"/>
      <c r="F50" s="750"/>
      <c r="G50" s="257"/>
      <c r="H50" s="258"/>
      <c r="I50" s="751"/>
      <c r="J50" s="258"/>
      <c r="K50" s="257"/>
      <c r="L50" s="210"/>
      <c r="O50" s="181"/>
    </row>
    <row r="51" spans="2:15" ht="15.75">
      <c r="C51" s="709" t="s">
        <v>173</v>
      </c>
      <c r="E51" s="256"/>
      <c r="F51" s="751" t="s">
        <v>174</v>
      </c>
      <c r="G51" s="257"/>
      <c r="H51" s="258"/>
      <c r="I51" s="751"/>
      <c r="K51" s="257"/>
      <c r="L51" s="210"/>
      <c r="O51" s="181"/>
    </row>
    <row r="52" spans="2:15" ht="15.75">
      <c r="C52" s="709" t="s">
        <v>121</v>
      </c>
      <c r="E52" s="256"/>
      <c r="F52" s="751"/>
      <c r="G52" s="257"/>
      <c r="H52" s="258"/>
      <c r="I52" s="751"/>
      <c r="K52" s="257"/>
      <c r="L52" s="210"/>
    </row>
    <row r="53" spans="2:15" ht="15.75">
      <c r="C53" s="709"/>
      <c r="E53" s="256"/>
      <c r="F53" s="751"/>
      <c r="G53" s="257"/>
      <c r="H53" s="258"/>
      <c r="I53" s="751"/>
      <c r="K53" s="257"/>
      <c r="L53" s="210"/>
    </row>
    <row r="54" spans="2:15" ht="15.75">
      <c r="C54" s="709"/>
      <c r="E54" s="256"/>
      <c r="F54" s="751"/>
      <c r="G54" s="257"/>
      <c r="H54" s="258"/>
      <c r="I54" s="751"/>
      <c r="K54" s="257"/>
      <c r="L54" s="210"/>
    </row>
    <row r="55" spans="2:15" ht="15.75">
      <c r="C55" s="709"/>
      <c r="E55" s="257"/>
      <c r="F55" s="751"/>
      <c r="G55" s="257"/>
      <c r="H55" s="258"/>
      <c r="I55" s="751"/>
      <c r="K55" s="257"/>
      <c r="L55" s="210"/>
    </row>
    <row r="56" spans="2:15" ht="15.75">
      <c r="C56" s="709"/>
      <c r="E56" s="257"/>
      <c r="F56" s="752"/>
      <c r="G56" s="257"/>
      <c r="H56" s="258"/>
      <c r="I56" s="751"/>
      <c r="K56" s="257"/>
      <c r="L56" s="210"/>
    </row>
    <row r="57" spans="2:15" ht="15.75">
      <c r="C57" s="709"/>
      <c r="E57" s="257"/>
      <c r="F57" s="751"/>
      <c r="G57" s="257"/>
      <c r="H57" s="258"/>
      <c r="I57" s="751"/>
      <c r="K57" s="257"/>
      <c r="L57" s="210"/>
    </row>
    <row r="58" spans="2:15" ht="15.75">
      <c r="C58" s="753" t="s">
        <v>175</v>
      </c>
      <c r="E58" s="263"/>
      <c r="F58" s="754" t="s">
        <v>176</v>
      </c>
      <c r="G58" s="257"/>
      <c r="H58" s="258"/>
      <c r="I58" s="751"/>
      <c r="K58" s="257"/>
      <c r="L58" s="210"/>
    </row>
    <row r="59" spans="2:15" ht="15.75">
      <c r="C59" s="709" t="s">
        <v>177</v>
      </c>
      <c r="E59" s="256"/>
      <c r="F59" s="750" t="s">
        <v>178</v>
      </c>
      <c r="G59" s="257"/>
      <c r="H59" s="258"/>
      <c r="I59" s="751"/>
      <c r="K59" s="257"/>
      <c r="L59" s="210"/>
    </row>
    <row r="60" spans="2:15">
      <c r="B60" s="252"/>
      <c r="C60" s="755"/>
      <c r="D60" s="252"/>
      <c r="F60" s="756"/>
    </row>
    <row r="61" spans="2:15">
      <c r="C61" s="757"/>
      <c r="F61" s="758"/>
    </row>
  </sheetData>
  <mergeCells count="7">
    <mergeCell ref="A4:G4"/>
    <mergeCell ref="A5:G5"/>
    <mergeCell ref="A7:A9"/>
    <mergeCell ref="B7:B9"/>
    <mergeCell ref="D7:D9"/>
    <mergeCell ref="E7:E9"/>
    <mergeCell ref="G7:G9"/>
  </mergeCells>
  <pageMargins left="0.70866141732283505" right="0.118110236220472" top="0.35433070866141703" bottom="0.15748031496063" header="0.31496062992126" footer="0.31496062992126"/>
  <pageSetup paperSize="10000"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36. PKM SAYUNG II</vt:lpstr>
      <vt:lpstr>LAMP.BA REKON 2 new PKM</vt:lpstr>
      <vt:lpstr>BA REKON INTERN PKM</vt:lpstr>
      <vt:lpstr>BA REKON EKSTERN</vt:lpstr>
      <vt:lpstr>REKAP MUTASI PKM</vt:lpstr>
      <vt:lpstr>dfatr mutasi 2 (2)</vt:lpstr>
      <vt:lpstr>REKAPBI 2017</vt:lpstr>
      <vt:lpstr>'BA REKON EKSTERN'!Print_Area</vt:lpstr>
      <vt:lpstr>'dfatr mutasi 2 (2)'!Print_Titles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2017-07-11T06:41:43Z</dcterms:created>
  <dcterms:modified xsi:type="dcterms:W3CDTF">2017-07-12T01:07:34Z</dcterms:modified>
</cp:coreProperties>
</file>