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M38" i="1" s="1"/>
  <c r="J38" i="1"/>
  <c r="K38" i="1" s="1"/>
  <c r="H38" i="1"/>
  <c r="I38" i="1" s="1"/>
  <c r="F38" i="1"/>
  <c r="G38" i="1" s="1"/>
  <c r="E38" i="1"/>
  <c r="D38" i="1"/>
  <c r="M37" i="1"/>
  <c r="K37" i="1"/>
  <c r="I37" i="1"/>
  <c r="G37" i="1"/>
  <c r="C37" i="1"/>
  <c r="M36" i="1"/>
  <c r="K36" i="1"/>
  <c r="I36" i="1"/>
  <c r="G36" i="1"/>
  <c r="C36" i="1"/>
  <c r="M35" i="1"/>
  <c r="K35" i="1"/>
  <c r="I35" i="1"/>
  <c r="G35" i="1"/>
  <c r="C35" i="1"/>
  <c r="M34" i="1"/>
  <c r="K34" i="1"/>
  <c r="I34" i="1"/>
  <c r="G34" i="1"/>
  <c r="C34" i="1"/>
  <c r="M33" i="1"/>
  <c r="K33" i="1"/>
  <c r="I33" i="1"/>
  <c r="G33" i="1"/>
  <c r="C33" i="1"/>
  <c r="M32" i="1"/>
  <c r="K32" i="1"/>
  <c r="I32" i="1"/>
  <c r="G32" i="1"/>
  <c r="C32" i="1"/>
  <c r="M31" i="1"/>
  <c r="K31" i="1"/>
  <c r="I31" i="1"/>
  <c r="G31" i="1"/>
  <c r="C31" i="1"/>
  <c r="M30" i="1"/>
  <c r="K30" i="1"/>
  <c r="I30" i="1"/>
  <c r="G30" i="1"/>
  <c r="C30" i="1"/>
  <c r="G29" i="1"/>
  <c r="C29" i="1"/>
  <c r="M28" i="1"/>
  <c r="K28" i="1"/>
  <c r="I28" i="1"/>
  <c r="G28" i="1"/>
  <c r="C28" i="1"/>
  <c r="M27" i="1"/>
  <c r="K27" i="1"/>
  <c r="I27" i="1"/>
  <c r="G27" i="1"/>
  <c r="C27" i="1"/>
  <c r="G26" i="1"/>
  <c r="C26" i="1"/>
  <c r="M25" i="1"/>
  <c r="K25" i="1"/>
  <c r="I25" i="1"/>
  <c r="G25" i="1"/>
  <c r="C25" i="1"/>
  <c r="M24" i="1"/>
  <c r="K24" i="1"/>
  <c r="I24" i="1"/>
  <c r="G24" i="1"/>
  <c r="C24" i="1"/>
  <c r="M23" i="1"/>
  <c r="K23" i="1"/>
  <c r="I23" i="1"/>
  <c r="G23" i="1"/>
  <c r="C23" i="1"/>
  <c r="G22" i="1"/>
  <c r="C22" i="1"/>
  <c r="M21" i="1"/>
  <c r="K21" i="1"/>
  <c r="I21" i="1"/>
  <c r="G21" i="1"/>
  <c r="C21" i="1"/>
  <c r="M20" i="1"/>
  <c r="K20" i="1"/>
  <c r="I20" i="1"/>
  <c r="G20" i="1"/>
  <c r="C20" i="1"/>
  <c r="M19" i="1"/>
  <c r="K19" i="1"/>
  <c r="I19" i="1"/>
  <c r="G19" i="1"/>
  <c r="C19" i="1"/>
  <c r="M18" i="1"/>
  <c r="K18" i="1"/>
  <c r="I18" i="1"/>
  <c r="G18" i="1"/>
  <c r="C18" i="1"/>
  <c r="M17" i="1"/>
  <c r="K17" i="1"/>
  <c r="I17" i="1"/>
  <c r="G17" i="1"/>
  <c r="C17" i="1"/>
  <c r="M16" i="1"/>
  <c r="K16" i="1"/>
  <c r="I16" i="1"/>
  <c r="G16" i="1"/>
  <c r="C16" i="1"/>
  <c r="M15" i="1"/>
  <c r="K15" i="1"/>
  <c r="I15" i="1"/>
  <c r="G15" i="1"/>
  <c r="C15" i="1"/>
  <c r="M14" i="1"/>
  <c r="K14" i="1"/>
  <c r="I14" i="1"/>
  <c r="G14" i="1"/>
  <c r="C14" i="1"/>
  <c r="M13" i="1"/>
  <c r="K13" i="1"/>
  <c r="I13" i="1"/>
  <c r="G13" i="1"/>
  <c r="C13" i="1"/>
  <c r="M12" i="1"/>
  <c r="K12" i="1"/>
  <c r="I12" i="1"/>
  <c r="G12" i="1"/>
  <c r="C12" i="1"/>
  <c r="M11" i="1"/>
  <c r="K11" i="1"/>
  <c r="I11" i="1"/>
  <c r="G11" i="1"/>
  <c r="C11" i="1"/>
  <c r="F6" i="1"/>
  <c r="E6" i="1"/>
  <c r="F5" i="1"/>
  <c r="E5" i="1"/>
</calcChain>
</file>

<file path=xl/sharedStrings.xml><?xml version="1.0" encoding="utf-8"?>
<sst xmlns="http://schemas.openxmlformats.org/spreadsheetml/2006/main" count="79" uniqueCount="34">
  <si>
    <t>TABEL 70</t>
  </si>
  <si>
    <t xml:space="preserve"> </t>
  </si>
  <si>
    <t xml:space="preserve">CAKUPAN DETEKSI DINI KANKER LEHER RAHIM DENGAN METODE IVA DAN KANKER PAYUDARA DENGAN PEMERIKSAAN KLINIS (SADANIS) </t>
  </si>
  <si>
    <t>MENURUT KECAMATAN DAN PUSKESMAS</t>
  </si>
  <si>
    <t>NO</t>
  </si>
  <si>
    <t>KECAMATAN</t>
  </si>
  <si>
    <t>PUSKESMAS</t>
  </si>
  <si>
    <t>PUSKESMAS MELAKSANAKAN KEGIATAN DETEKSI DINI IVA &amp; SADANIS*</t>
  </si>
  <si>
    <t>PEREMPUAN
USIA 30-50 TAHUN</t>
  </si>
  <si>
    <t>PEMERIKSAAN LEHER RAHIM DAN PAYUDARA</t>
  </si>
  <si>
    <t>IVA POSITIF</t>
  </si>
  <si>
    <t>CURIGA KANKER</t>
  </si>
  <si>
    <t>TUMOR/BENJOLAN</t>
  </si>
  <si>
    <t>JUMLAH</t>
  </si>
  <si>
    <t>%</t>
  </si>
  <si>
    <t>MRANGGEN</t>
  </si>
  <si>
    <t>V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</si>
  <si>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</si>
  <si>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</si>
  <si>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</si>
  <si>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</si>
  <si>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</si>
  <si>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</si>
  <si>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</si>
  <si>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</si>
  <si>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</si>
  <si>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</si>
  <si>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</si>
  <si>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</si>
  <si>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</si>
  <si>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</si>
  <si>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Pencegahan dan Pengendalian Penyakit tidak Menular dan Kesehatan Jiwa</t>
  </si>
  <si>
    <t>Keterangan: IVA: Inspeksi Visual dengan Asam asetat</t>
  </si>
  <si>
    <t xml:space="preserve">           * diisi dengan checklist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</si>
</sst>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9" xfId="0" quotePrefix="1" applyFont="1" applyBorder="1" applyAlignment="1">
      <alignment horizontal="left" vertical="center"/>
    </xf>
    <xf numFmtId="3" fontId="8" fillId="0" borderId="9" xfId="0" quotePrefix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vertical="center"/>
    </xf>
    <xf numFmtId="164" fontId="8" fillId="0" borderId="10" xfId="1" applyNumberFormat="1" applyFont="1" applyBorder="1" applyAlignment="1">
      <alignment vertical="center"/>
    </xf>
    <xf numFmtId="164" fontId="8" fillId="0" borderId="9" xfId="1" applyNumberFormat="1" applyFont="1" applyBorder="1" applyAlignment="1">
      <alignment vertical="center"/>
    </xf>
    <xf numFmtId="37" fontId="1" fillId="0" borderId="0" xfId="1" applyNumberFormat="1" applyFont="1" applyAlignment="1">
      <alignment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A3" sqref="A3"/>
    </sheetView>
  </sheetViews>
  <sheetFormatPr defaultRowHeight="15" x14ac:dyDescent="0.25"/>
  <cols>
    <col min="1" max="1" width="5.7109375" customWidth="1"/>
    <col min="2" max="2" width="29" customWidth="1"/>
    <col min="3" max="3" width="30.5703125" bestFit="1" customWidth="1"/>
    <col min="4" max="4" width="27.42578125" customWidth="1"/>
    <col min="5" max="5" width="16.7109375" customWidth="1"/>
    <col min="6" max="13" width="15.7109375" customWidth="1"/>
  </cols>
  <sheetData>
    <row r="1" spans="1:13" x14ac:dyDescent="0.25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3" x14ac:dyDescent="0.25">
      <c r="A2" s="4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6.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5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6.5" x14ac:dyDescent="0.25">
      <c r="A5" s="6"/>
      <c r="B5" s="7"/>
      <c r="C5" s="6"/>
      <c r="D5" s="6"/>
      <c r="E5" s="7" t="str">
        <f>'[1]1'!E5</f>
        <v>KABUPATEN/KOTA</v>
      </c>
      <c r="F5" s="8" t="str">
        <f>'[1]1'!F5</f>
        <v>DEMAK</v>
      </c>
      <c r="G5" s="6"/>
      <c r="H5" s="6"/>
      <c r="I5" s="6"/>
      <c r="J5" s="6"/>
      <c r="K5" s="6"/>
      <c r="L5" s="5"/>
      <c r="M5" s="5"/>
    </row>
    <row r="6" spans="1:13" ht="16.5" x14ac:dyDescent="0.25">
      <c r="A6" s="6"/>
      <c r="B6" s="7"/>
      <c r="C6" s="7"/>
      <c r="D6" s="7"/>
      <c r="E6" s="7" t="str">
        <f>'[1]1'!E6</f>
        <v xml:space="preserve">TAHUN </v>
      </c>
      <c r="F6" s="8">
        <f>'[1]1'!F6</f>
        <v>2019</v>
      </c>
      <c r="G6" s="6"/>
      <c r="H6" s="6"/>
      <c r="I6" s="6"/>
      <c r="J6" s="6"/>
      <c r="K6" s="6"/>
      <c r="L6" s="5"/>
      <c r="M6" s="5"/>
    </row>
    <row r="7" spans="1:13" ht="15.75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4</v>
      </c>
      <c r="B8" s="10" t="s">
        <v>5</v>
      </c>
      <c r="C8" s="10" t="s">
        <v>6</v>
      </c>
      <c r="D8" s="11" t="s">
        <v>7</v>
      </c>
      <c r="E8" s="12" t="s">
        <v>8</v>
      </c>
      <c r="F8" s="13" t="s">
        <v>9</v>
      </c>
      <c r="G8" s="14"/>
      <c r="H8" s="15" t="s">
        <v>10</v>
      </c>
      <c r="I8" s="16"/>
      <c r="J8" s="15" t="s">
        <v>11</v>
      </c>
      <c r="K8" s="16"/>
      <c r="L8" s="13" t="s">
        <v>12</v>
      </c>
      <c r="M8" s="14"/>
    </row>
    <row r="9" spans="1:13" x14ac:dyDescent="0.25">
      <c r="A9" s="10"/>
      <c r="B9" s="10"/>
      <c r="C9" s="10"/>
      <c r="D9" s="17"/>
      <c r="E9" s="18"/>
      <c r="F9" s="19" t="s">
        <v>13</v>
      </c>
      <c r="G9" s="19" t="s">
        <v>14</v>
      </c>
      <c r="H9" s="19" t="s">
        <v>13</v>
      </c>
      <c r="I9" s="19" t="s">
        <v>14</v>
      </c>
      <c r="J9" s="19" t="s">
        <v>13</v>
      </c>
      <c r="K9" s="19" t="s">
        <v>14</v>
      </c>
      <c r="L9" s="19" t="s">
        <v>13</v>
      </c>
      <c r="M9" s="19" t="s">
        <v>14</v>
      </c>
    </row>
    <row r="10" spans="1:13" x14ac:dyDescent="0.25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20">
        <v>13</v>
      </c>
    </row>
    <row r="11" spans="1:13" x14ac:dyDescent="0.25">
      <c r="A11" s="21">
        <v>1</v>
      </c>
      <c r="B11" s="22" t="s">
        <v>15</v>
      </c>
      <c r="C11" s="22" t="str">
        <f>'[1]9'!C9</f>
        <v>Puskesmas Mranggen I</v>
      </c>
      <c r="D11" s="23" t="s">
        <v>16</v>
      </c>
      <c r="E11" s="24">
        <v>8601</v>
      </c>
      <c r="F11" s="25">
        <v>70</v>
      </c>
      <c r="G11" s="26">
        <f>F11/E11*100</f>
        <v>0.81385885362167187</v>
      </c>
      <c r="H11" s="25">
        <v>0</v>
      </c>
      <c r="I11" s="26">
        <f t="shared" ref="I11:I37" si="0">H11/$F11*100</f>
        <v>0</v>
      </c>
      <c r="J11" s="25">
        <v>0</v>
      </c>
      <c r="K11" s="26">
        <f t="shared" ref="K11:K37" si="1">J11/$F11*100</f>
        <v>0</v>
      </c>
      <c r="L11" s="25">
        <v>0</v>
      </c>
      <c r="M11" s="26">
        <f t="shared" ref="M11:M37" si="2">L11/$F11*100</f>
        <v>0</v>
      </c>
    </row>
    <row r="12" spans="1:13" x14ac:dyDescent="0.25">
      <c r="A12" s="27"/>
      <c r="B12" s="28" t="s">
        <v>15</v>
      </c>
      <c r="C12" s="22" t="str">
        <f>'[1]9'!C10</f>
        <v>Puskesmas Mranggen II</v>
      </c>
      <c r="D12" s="23" t="s">
        <v>16</v>
      </c>
      <c r="E12" s="24">
        <v>6659</v>
      </c>
      <c r="F12" s="29">
        <v>64</v>
      </c>
      <c r="G12" s="30">
        <f t="shared" ref="G12:G38" si="3">F12/E12*100</f>
        <v>0.96110527106172094</v>
      </c>
      <c r="H12" s="29">
        <v>0</v>
      </c>
      <c r="I12" s="30">
        <f t="shared" si="0"/>
        <v>0</v>
      </c>
      <c r="J12" s="29">
        <v>0</v>
      </c>
      <c r="K12" s="30">
        <f t="shared" si="1"/>
        <v>0</v>
      </c>
      <c r="L12" s="29">
        <v>0</v>
      </c>
      <c r="M12" s="30">
        <f t="shared" si="2"/>
        <v>0</v>
      </c>
    </row>
    <row r="13" spans="1:13" x14ac:dyDescent="0.25">
      <c r="A13" s="27"/>
      <c r="B13" s="28" t="s">
        <v>15</v>
      </c>
      <c r="C13" s="22" t="str">
        <f>'[1]9'!C11</f>
        <v>Puskesmas Mranggen III</v>
      </c>
      <c r="D13" s="23" t="s">
        <v>16</v>
      </c>
      <c r="E13" s="24">
        <v>8215</v>
      </c>
      <c r="F13" s="29">
        <v>3</v>
      </c>
      <c r="G13" s="30">
        <f t="shared" si="3"/>
        <v>3.6518563603164939E-2</v>
      </c>
      <c r="H13" s="29">
        <v>1</v>
      </c>
      <c r="I13" s="30">
        <f t="shared" si="0"/>
        <v>33.333333333333329</v>
      </c>
      <c r="J13" s="29">
        <v>1</v>
      </c>
      <c r="K13" s="30">
        <f t="shared" si="1"/>
        <v>33.333333333333329</v>
      </c>
      <c r="L13" s="29">
        <v>0</v>
      </c>
      <c r="M13" s="30">
        <f t="shared" si="2"/>
        <v>0</v>
      </c>
    </row>
    <row r="14" spans="1:13" x14ac:dyDescent="0.25">
      <c r="A14" s="21">
        <v>2</v>
      </c>
      <c r="B14" s="22" t="s">
        <v>17</v>
      </c>
      <c r="C14" s="22" t="str">
        <f>'[1]9'!C12</f>
        <v>Puskesmas Karangawen I</v>
      </c>
      <c r="D14" s="23" t="s">
        <v>16</v>
      </c>
      <c r="E14" s="24">
        <v>6292</v>
      </c>
      <c r="F14" s="29">
        <v>12</v>
      </c>
      <c r="G14" s="30">
        <f t="shared" si="3"/>
        <v>0.19071837253655435</v>
      </c>
      <c r="H14" s="29">
        <v>0</v>
      </c>
      <c r="I14" s="30">
        <f t="shared" si="0"/>
        <v>0</v>
      </c>
      <c r="J14" s="29">
        <v>0</v>
      </c>
      <c r="K14" s="30">
        <f t="shared" si="1"/>
        <v>0</v>
      </c>
      <c r="L14" s="29">
        <v>0</v>
      </c>
      <c r="M14" s="30">
        <f t="shared" si="2"/>
        <v>0</v>
      </c>
    </row>
    <row r="15" spans="1:13" x14ac:dyDescent="0.25">
      <c r="A15" s="21"/>
      <c r="B15" s="28" t="s">
        <v>17</v>
      </c>
      <c r="C15" s="22" t="str">
        <f>'[1]9'!C13</f>
        <v>Puskesmas Karangawen II</v>
      </c>
      <c r="D15" s="23" t="s">
        <v>16</v>
      </c>
      <c r="E15" s="24">
        <v>7436</v>
      </c>
      <c r="F15" s="29">
        <v>274</v>
      </c>
      <c r="G15" s="30">
        <f t="shared" si="3"/>
        <v>3.6847767616998386</v>
      </c>
      <c r="H15" s="29">
        <v>0</v>
      </c>
      <c r="I15" s="30">
        <f t="shared" si="0"/>
        <v>0</v>
      </c>
      <c r="J15" s="29">
        <v>0</v>
      </c>
      <c r="K15" s="30">
        <f t="shared" si="1"/>
        <v>0</v>
      </c>
      <c r="L15" s="29">
        <v>0</v>
      </c>
      <c r="M15" s="30">
        <f t="shared" si="2"/>
        <v>0</v>
      </c>
    </row>
    <row r="16" spans="1:13" x14ac:dyDescent="0.25">
      <c r="A16" s="21">
        <v>3</v>
      </c>
      <c r="B16" s="22" t="s">
        <v>18</v>
      </c>
      <c r="C16" s="22" t="str">
        <f>'[1]9'!C14</f>
        <v>Puskesmas Guntur I</v>
      </c>
      <c r="D16" s="23" t="s">
        <v>16</v>
      </c>
      <c r="E16" s="24">
        <v>6510</v>
      </c>
      <c r="F16" s="29">
        <v>103</v>
      </c>
      <c r="G16" s="30">
        <f t="shared" si="3"/>
        <v>1.5821812596006144</v>
      </c>
      <c r="H16" s="29">
        <v>3</v>
      </c>
      <c r="I16" s="30">
        <f t="shared" si="0"/>
        <v>2.912621359223301</v>
      </c>
      <c r="J16" s="29">
        <v>0</v>
      </c>
      <c r="K16" s="30">
        <f t="shared" si="1"/>
        <v>0</v>
      </c>
      <c r="L16" s="29">
        <v>0</v>
      </c>
      <c r="M16" s="30">
        <f t="shared" si="2"/>
        <v>0</v>
      </c>
    </row>
    <row r="17" spans="1:13" x14ac:dyDescent="0.25">
      <c r="A17" s="21"/>
      <c r="B17" s="28" t="s">
        <v>18</v>
      </c>
      <c r="C17" s="22" t="str">
        <f>'[1]9'!C15</f>
        <v>Puskesmas Guntur II</v>
      </c>
      <c r="D17" s="23" t="s">
        <v>16</v>
      </c>
      <c r="E17" s="24">
        <v>5821</v>
      </c>
      <c r="F17" s="29">
        <v>2</v>
      </c>
      <c r="G17" s="30">
        <f t="shared" si="3"/>
        <v>3.4358357670503353E-2</v>
      </c>
      <c r="H17" s="29">
        <v>0</v>
      </c>
      <c r="I17" s="30">
        <f t="shared" si="0"/>
        <v>0</v>
      </c>
      <c r="J17" s="29">
        <v>0</v>
      </c>
      <c r="K17" s="30">
        <f t="shared" si="1"/>
        <v>0</v>
      </c>
      <c r="L17" s="29">
        <v>1</v>
      </c>
      <c r="M17" s="30">
        <f t="shared" si="2"/>
        <v>50</v>
      </c>
    </row>
    <row r="18" spans="1:13" x14ac:dyDescent="0.25">
      <c r="A18" s="21">
        <v>4</v>
      </c>
      <c r="B18" s="22" t="s">
        <v>19</v>
      </c>
      <c r="C18" s="22" t="str">
        <f>'[1]9'!C16</f>
        <v>Puskesmas Sayung I</v>
      </c>
      <c r="D18" s="23" t="s">
        <v>16</v>
      </c>
      <c r="E18" s="24">
        <v>7857</v>
      </c>
      <c r="F18" s="29">
        <v>30</v>
      </c>
      <c r="G18" s="30">
        <f>F18/E18*100</f>
        <v>0.38182512409316532</v>
      </c>
      <c r="H18" s="29">
        <v>0</v>
      </c>
      <c r="I18" s="30">
        <f t="shared" si="0"/>
        <v>0</v>
      </c>
      <c r="J18" s="29">
        <v>0</v>
      </c>
      <c r="K18" s="30">
        <f t="shared" si="1"/>
        <v>0</v>
      </c>
      <c r="L18" s="29">
        <v>3</v>
      </c>
      <c r="M18" s="30">
        <f t="shared" si="2"/>
        <v>10</v>
      </c>
    </row>
    <row r="19" spans="1:13" x14ac:dyDescent="0.25">
      <c r="A19" s="21"/>
      <c r="B19" s="28" t="s">
        <v>19</v>
      </c>
      <c r="C19" s="22" t="str">
        <f>'[1]9'!C17</f>
        <v>Puskesmas Sayung II</v>
      </c>
      <c r="D19" s="23" t="s">
        <v>16</v>
      </c>
      <c r="E19" s="24">
        <v>7429</v>
      </c>
      <c r="F19" s="29">
        <v>140</v>
      </c>
      <c r="G19" s="30">
        <f>F19/E19*100</f>
        <v>1.8845066630771301</v>
      </c>
      <c r="H19" s="29">
        <v>0</v>
      </c>
      <c r="I19" s="30">
        <f t="shared" si="0"/>
        <v>0</v>
      </c>
      <c r="J19" s="29">
        <v>8</v>
      </c>
      <c r="K19" s="30">
        <f t="shared" si="1"/>
        <v>5.7142857142857144</v>
      </c>
      <c r="L19" s="29">
        <v>1</v>
      </c>
      <c r="M19" s="30">
        <f t="shared" si="2"/>
        <v>0.7142857142857143</v>
      </c>
    </row>
    <row r="20" spans="1:13" x14ac:dyDescent="0.25">
      <c r="A20" s="21">
        <v>5</v>
      </c>
      <c r="B20" s="22" t="s">
        <v>20</v>
      </c>
      <c r="C20" s="22" t="str">
        <f>'[1]9'!C18</f>
        <v>Puskesmas Karang Tengah</v>
      </c>
      <c r="D20" s="23" t="s">
        <v>16</v>
      </c>
      <c r="E20" s="24">
        <v>9927</v>
      </c>
      <c r="F20" s="29">
        <v>204</v>
      </c>
      <c r="G20" s="30">
        <f t="shared" si="3"/>
        <v>2.0550015110305226</v>
      </c>
      <c r="H20" s="29">
        <v>17</v>
      </c>
      <c r="I20" s="30">
        <f t="shared" si="0"/>
        <v>8.3333333333333321</v>
      </c>
      <c r="J20" s="29">
        <v>0</v>
      </c>
      <c r="K20" s="30">
        <f t="shared" si="1"/>
        <v>0</v>
      </c>
      <c r="L20" s="29">
        <v>8</v>
      </c>
      <c r="M20" s="30">
        <f t="shared" si="2"/>
        <v>3.9215686274509802</v>
      </c>
    </row>
    <row r="21" spans="1:13" x14ac:dyDescent="0.25">
      <c r="A21" s="21">
        <v>6</v>
      </c>
      <c r="B21" s="22" t="s">
        <v>21</v>
      </c>
      <c r="C21" s="22" t="str">
        <f>'[1]9'!C19</f>
        <v>Puskesmas Bonang I</v>
      </c>
      <c r="D21" s="23" t="s">
        <v>16</v>
      </c>
      <c r="E21" s="24">
        <v>8570</v>
      </c>
      <c r="F21" s="29">
        <v>48</v>
      </c>
      <c r="G21" s="30">
        <f t="shared" si="3"/>
        <v>0.56009334889148188</v>
      </c>
      <c r="H21" s="29">
        <v>2</v>
      </c>
      <c r="I21" s="30">
        <f t="shared" si="0"/>
        <v>4.1666666666666661</v>
      </c>
      <c r="J21" s="29">
        <v>0</v>
      </c>
      <c r="K21" s="30">
        <f t="shared" si="1"/>
        <v>0</v>
      </c>
      <c r="L21" s="29">
        <v>0</v>
      </c>
      <c r="M21" s="30">
        <f t="shared" si="2"/>
        <v>0</v>
      </c>
    </row>
    <row r="22" spans="1:13" x14ac:dyDescent="0.25">
      <c r="A22" s="21"/>
      <c r="B22" s="28" t="s">
        <v>21</v>
      </c>
      <c r="C22" s="31" t="str">
        <f>'[1]9'!C20</f>
        <v>Puskesmas Bonang II</v>
      </c>
      <c r="D22" s="23" t="s">
        <v>16</v>
      </c>
      <c r="E22" s="24">
        <v>6603</v>
      </c>
      <c r="F22" s="29">
        <v>0</v>
      </c>
      <c r="G22" s="30">
        <f t="shared" si="3"/>
        <v>0</v>
      </c>
      <c r="H22" s="29">
        <v>0</v>
      </c>
      <c r="I22" s="30">
        <v>0</v>
      </c>
      <c r="J22" s="29">
        <v>0</v>
      </c>
      <c r="K22" s="30">
        <v>0</v>
      </c>
      <c r="L22" s="29">
        <v>0</v>
      </c>
      <c r="M22" s="30">
        <v>0</v>
      </c>
    </row>
    <row r="23" spans="1:13" x14ac:dyDescent="0.25">
      <c r="A23" s="21">
        <v>7</v>
      </c>
      <c r="B23" s="22" t="s">
        <v>22</v>
      </c>
      <c r="C23" s="22" t="str">
        <f>'[1]9'!C21</f>
        <v>Puskesmas Demak I</v>
      </c>
      <c r="D23" s="23" t="s">
        <v>16</v>
      </c>
      <c r="E23" s="24">
        <v>5775</v>
      </c>
      <c r="F23" s="29">
        <v>5</v>
      </c>
      <c r="G23" s="30">
        <f t="shared" si="3"/>
        <v>8.6580086580086577E-2</v>
      </c>
      <c r="H23" s="29">
        <v>0</v>
      </c>
      <c r="I23" s="30">
        <f t="shared" si="0"/>
        <v>0</v>
      </c>
      <c r="J23" s="29">
        <v>0</v>
      </c>
      <c r="K23" s="30">
        <f t="shared" si="1"/>
        <v>0</v>
      </c>
      <c r="L23" s="29">
        <v>0</v>
      </c>
      <c r="M23" s="30">
        <f t="shared" si="2"/>
        <v>0</v>
      </c>
    </row>
    <row r="24" spans="1:13" x14ac:dyDescent="0.25">
      <c r="A24" s="21"/>
      <c r="B24" s="28" t="s">
        <v>22</v>
      </c>
      <c r="C24" s="22" t="str">
        <f>'[1]9'!C22</f>
        <v>Puskesmas Demak II</v>
      </c>
      <c r="D24" s="23" t="s">
        <v>16</v>
      </c>
      <c r="E24" s="24">
        <v>4197</v>
      </c>
      <c r="F24" s="29">
        <v>114</v>
      </c>
      <c r="G24" s="30">
        <f t="shared" si="3"/>
        <v>2.7162258756254465</v>
      </c>
      <c r="H24" s="29">
        <v>0</v>
      </c>
      <c r="I24" s="30">
        <f t="shared" si="0"/>
        <v>0</v>
      </c>
      <c r="J24" s="29">
        <v>0</v>
      </c>
      <c r="K24" s="30">
        <f t="shared" si="1"/>
        <v>0</v>
      </c>
      <c r="L24" s="29">
        <v>0</v>
      </c>
      <c r="M24" s="30">
        <f t="shared" si="2"/>
        <v>0</v>
      </c>
    </row>
    <row r="25" spans="1:13" x14ac:dyDescent="0.25">
      <c r="A25" s="21"/>
      <c r="B25" s="28" t="s">
        <v>22</v>
      </c>
      <c r="C25" s="22" t="str">
        <f>'[1]9'!C23</f>
        <v>Puskesmas Demak III</v>
      </c>
      <c r="D25" s="23" t="s">
        <v>16</v>
      </c>
      <c r="E25" s="24">
        <v>6129</v>
      </c>
      <c r="F25" s="29">
        <v>21</v>
      </c>
      <c r="G25" s="30">
        <f t="shared" si="3"/>
        <v>0.34263338228095935</v>
      </c>
      <c r="H25" s="29">
        <v>0</v>
      </c>
      <c r="I25" s="30">
        <f t="shared" si="0"/>
        <v>0</v>
      </c>
      <c r="J25" s="29">
        <v>0</v>
      </c>
      <c r="K25" s="30">
        <f t="shared" si="1"/>
        <v>0</v>
      </c>
      <c r="L25" s="29">
        <v>0</v>
      </c>
      <c r="M25" s="30">
        <f t="shared" si="2"/>
        <v>0</v>
      </c>
    </row>
    <row r="26" spans="1:13" x14ac:dyDescent="0.25">
      <c r="A26" s="21">
        <v>8</v>
      </c>
      <c r="B26" s="22" t="s">
        <v>23</v>
      </c>
      <c r="C26" s="31" t="str">
        <f>'[1]9'!C24</f>
        <v>Puskesmas Wonosalam I</v>
      </c>
      <c r="D26" s="23" t="s">
        <v>16</v>
      </c>
      <c r="E26" s="24">
        <v>6956</v>
      </c>
      <c r="F26" s="29">
        <v>0</v>
      </c>
      <c r="G26" s="30">
        <f t="shared" si="3"/>
        <v>0</v>
      </c>
      <c r="H26" s="29">
        <v>0</v>
      </c>
      <c r="I26" s="30">
        <v>0</v>
      </c>
      <c r="J26" s="29">
        <v>0</v>
      </c>
      <c r="K26" s="30">
        <v>0</v>
      </c>
      <c r="L26" s="29">
        <v>0</v>
      </c>
      <c r="M26" s="30">
        <v>0</v>
      </c>
    </row>
    <row r="27" spans="1:13" x14ac:dyDescent="0.25">
      <c r="A27" s="21"/>
      <c r="B27" s="28" t="s">
        <v>23</v>
      </c>
      <c r="C27" s="31" t="str">
        <f>'[1]9'!C25</f>
        <v>Puskesmas Wonosalam II</v>
      </c>
      <c r="D27" s="32" t="s">
        <v>16</v>
      </c>
      <c r="E27" s="24">
        <v>5071</v>
      </c>
      <c r="F27" s="29">
        <v>39</v>
      </c>
      <c r="G27" s="30">
        <f t="shared" si="3"/>
        <v>0.76907907710510748</v>
      </c>
      <c r="H27" s="29">
        <v>6</v>
      </c>
      <c r="I27" s="30">
        <f t="shared" si="0"/>
        <v>15.384615384615385</v>
      </c>
      <c r="J27" s="29">
        <v>0</v>
      </c>
      <c r="K27" s="30">
        <f t="shared" si="1"/>
        <v>0</v>
      </c>
      <c r="L27" s="29">
        <v>0</v>
      </c>
      <c r="M27" s="30">
        <f t="shared" si="2"/>
        <v>0</v>
      </c>
    </row>
    <row r="28" spans="1:13" x14ac:dyDescent="0.25">
      <c r="A28" s="21">
        <v>9</v>
      </c>
      <c r="B28" s="22" t="s">
        <v>24</v>
      </c>
      <c r="C28" s="31" t="str">
        <f>'[1]9'!C26</f>
        <v>Puskesmas Dempet</v>
      </c>
      <c r="D28" s="32" t="s">
        <v>16</v>
      </c>
      <c r="E28" s="24">
        <v>8797</v>
      </c>
      <c r="F28" s="29">
        <v>115</v>
      </c>
      <c r="G28" s="30">
        <f t="shared" si="3"/>
        <v>1.3072638399454359</v>
      </c>
      <c r="H28" s="29">
        <v>8</v>
      </c>
      <c r="I28" s="30">
        <f t="shared" si="0"/>
        <v>6.9565217391304346</v>
      </c>
      <c r="J28" s="29">
        <v>0</v>
      </c>
      <c r="K28" s="30">
        <f t="shared" si="1"/>
        <v>0</v>
      </c>
      <c r="L28" s="29">
        <v>0</v>
      </c>
      <c r="M28" s="30">
        <f t="shared" si="2"/>
        <v>0</v>
      </c>
    </row>
    <row r="29" spans="1:13" x14ac:dyDescent="0.25">
      <c r="A29" s="21">
        <v>10</v>
      </c>
      <c r="B29" s="22" t="s">
        <v>25</v>
      </c>
      <c r="C29" s="31" t="str">
        <f>'[1]9'!C27</f>
        <v xml:space="preserve">Puskesmas Kebonagung </v>
      </c>
      <c r="D29" s="32" t="s">
        <v>16</v>
      </c>
      <c r="E29" s="24">
        <v>6213</v>
      </c>
      <c r="F29" s="29">
        <v>0</v>
      </c>
      <c r="G29" s="30">
        <f t="shared" si="3"/>
        <v>0</v>
      </c>
      <c r="H29" s="29">
        <v>0</v>
      </c>
      <c r="I29" s="30">
        <v>0</v>
      </c>
      <c r="J29" s="29">
        <v>0</v>
      </c>
      <c r="K29" s="30">
        <v>0</v>
      </c>
      <c r="L29" s="29">
        <v>0</v>
      </c>
      <c r="M29" s="30">
        <v>0</v>
      </c>
    </row>
    <row r="30" spans="1:13" x14ac:dyDescent="0.25">
      <c r="A30" s="21">
        <v>11</v>
      </c>
      <c r="B30" s="22" t="s">
        <v>26</v>
      </c>
      <c r="C30" s="22" t="str">
        <f>'[1]9'!C28</f>
        <v>Puskesmas Gajah I</v>
      </c>
      <c r="D30" s="23" t="s">
        <v>16</v>
      </c>
      <c r="E30" s="24">
        <v>4392</v>
      </c>
      <c r="F30" s="29">
        <v>51</v>
      </c>
      <c r="G30" s="30">
        <f t="shared" si="3"/>
        <v>1.1612021857923498</v>
      </c>
      <c r="H30" s="29">
        <v>0</v>
      </c>
      <c r="I30" s="30">
        <f t="shared" si="0"/>
        <v>0</v>
      </c>
      <c r="J30" s="29">
        <v>0</v>
      </c>
      <c r="K30" s="30">
        <f t="shared" si="1"/>
        <v>0</v>
      </c>
      <c r="L30" s="29">
        <v>1</v>
      </c>
      <c r="M30" s="30">
        <f t="shared" si="2"/>
        <v>1.9607843137254901</v>
      </c>
    </row>
    <row r="31" spans="1:13" x14ac:dyDescent="0.25">
      <c r="A31" s="21"/>
      <c r="B31" s="28" t="s">
        <v>26</v>
      </c>
      <c r="C31" s="22" t="str">
        <f>'[1]9'!C29</f>
        <v>Puskesmas Gajah II</v>
      </c>
      <c r="D31" s="23" t="s">
        <v>16</v>
      </c>
      <c r="E31" s="24">
        <v>3157</v>
      </c>
      <c r="F31" s="29">
        <v>247</v>
      </c>
      <c r="G31" s="30">
        <f t="shared" si="3"/>
        <v>7.8238834336395309</v>
      </c>
      <c r="H31" s="29">
        <v>0</v>
      </c>
      <c r="I31" s="30">
        <f t="shared" si="0"/>
        <v>0</v>
      </c>
      <c r="J31" s="29">
        <v>0</v>
      </c>
      <c r="K31" s="30">
        <f t="shared" si="1"/>
        <v>0</v>
      </c>
      <c r="L31" s="29">
        <v>0</v>
      </c>
      <c r="M31" s="30">
        <f t="shared" si="2"/>
        <v>0</v>
      </c>
    </row>
    <row r="32" spans="1:13" x14ac:dyDescent="0.25">
      <c r="A32" s="21">
        <v>12</v>
      </c>
      <c r="B32" s="22" t="s">
        <v>27</v>
      </c>
      <c r="C32" s="22" t="str">
        <f>'[1]9'!C30</f>
        <v>Puskesmas Karanganyar I</v>
      </c>
      <c r="D32" s="23" t="s">
        <v>16</v>
      </c>
      <c r="E32" s="24">
        <v>5031</v>
      </c>
      <c r="F32" s="29">
        <v>731</v>
      </c>
      <c r="G32" s="30">
        <f t="shared" si="3"/>
        <v>14.529914529914532</v>
      </c>
      <c r="H32" s="29">
        <v>0</v>
      </c>
      <c r="I32" s="30">
        <f t="shared" si="0"/>
        <v>0</v>
      </c>
      <c r="J32" s="29">
        <v>0</v>
      </c>
      <c r="K32" s="30">
        <f t="shared" si="1"/>
        <v>0</v>
      </c>
      <c r="L32" s="29">
        <v>0</v>
      </c>
      <c r="M32" s="30">
        <f t="shared" si="2"/>
        <v>0</v>
      </c>
    </row>
    <row r="33" spans="1:13" x14ac:dyDescent="0.25">
      <c r="A33" s="21"/>
      <c r="B33" s="28" t="s">
        <v>27</v>
      </c>
      <c r="C33" s="22" t="str">
        <f>'[1]9'!C31</f>
        <v>Puskesmas Karanganyar II</v>
      </c>
      <c r="D33" s="23" t="s">
        <v>16</v>
      </c>
      <c r="E33" s="24">
        <v>6242</v>
      </c>
      <c r="F33" s="29">
        <v>112</v>
      </c>
      <c r="G33" s="30">
        <f t="shared" si="3"/>
        <v>1.7942966997757128</v>
      </c>
      <c r="H33" s="29">
        <v>1</v>
      </c>
      <c r="I33" s="30">
        <f t="shared" si="0"/>
        <v>0.89285714285714279</v>
      </c>
      <c r="J33" s="29">
        <v>2</v>
      </c>
      <c r="K33" s="30">
        <f t="shared" si="1"/>
        <v>1.7857142857142856</v>
      </c>
      <c r="L33" s="29">
        <v>0</v>
      </c>
      <c r="M33" s="30">
        <f t="shared" si="2"/>
        <v>0</v>
      </c>
    </row>
    <row r="34" spans="1:13" x14ac:dyDescent="0.25">
      <c r="A34" s="21">
        <v>13</v>
      </c>
      <c r="B34" s="22" t="s">
        <v>28</v>
      </c>
      <c r="C34" s="22" t="str">
        <f>'[1]9'!C32</f>
        <v>Puskesmas Mijen I</v>
      </c>
      <c r="D34" s="23" t="s">
        <v>16</v>
      </c>
      <c r="E34" s="24">
        <v>4528</v>
      </c>
      <c r="F34" s="29">
        <v>360</v>
      </c>
      <c r="G34" s="30">
        <f t="shared" si="3"/>
        <v>7.9505300353356887</v>
      </c>
      <c r="H34" s="29">
        <v>3</v>
      </c>
      <c r="I34" s="30">
        <f t="shared" si="0"/>
        <v>0.83333333333333337</v>
      </c>
      <c r="J34" s="29">
        <v>0</v>
      </c>
      <c r="K34" s="30">
        <f t="shared" si="1"/>
        <v>0</v>
      </c>
      <c r="L34" s="29">
        <v>16</v>
      </c>
      <c r="M34" s="30">
        <f t="shared" si="2"/>
        <v>4.4444444444444446</v>
      </c>
    </row>
    <row r="35" spans="1:13" x14ac:dyDescent="0.25">
      <c r="A35" s="21"/>
      <c r="B35" s="28" t="s">
        <v>28</v>
      </c>
      <c r="C35" s="22" t="str">
        <f>'[1]9'!C33</f>
        <v>Puskesmas Mijen II</v>
      </c>
      <c r="D35" s="23" t="s">
        <v>16</v>
      </c>
      <c r="E35" s="24">
        <v>3948</v>
      </c>
      <c r="F35" s="29">
        <v>50</v>
      </c>
      <c r="G35" s="30">
        <f t="shared" si="3"/>
        <v>1.2664640324214791</v>
      </c>
      <c r="H35" s="29">
        <v>0</v>
      </c>
      <c r="I35" s="30">
        <f t="shared" si="0"/>
        <v>0</v>
      </c>
      <c r="J35" s="29">
        <v>0</v>
      </c>
      <c r="K35" s="30">
        <f t="shared" si="1"/>
        <v>0</v>
      </c>
      <c r="L35" s="29">
        <v>0</v>
      </c>
      <c r="M35" s="30">
        <f t="shared" si="2"/>
        <v>0</v>
      </c>
    </row>
    <row r="36" spans="1:13" x14ac:dyDescent="0.25">
      <c r="A36" s="21">
        <v>14</v>
      </c>
      <c r="B36" s="22" t="s">
        <v>29</v>
      </c>
      <c r="C36" s="22" t="str">
        <f>'[1]9'!C34</f>
        <v>Puskesmas Wedung I</v>
      </c>
      <c r="D36" s="23" t="s">
        <v>16</v>
      </c>
      <c r="E36" s="24">
        <v>6894</v>
      </c>
      <c r="F36" s="29">
        <v>39</v>
      </c>
      <c r="G36" s="30">
        <f t="shared" si="3"/>
        <v>0.56570931244560485</v>
      </c>
      <c r="H36" s="29">
        <v>4</v>
      </c>
      <c r="I36" s="30">
        <f t="shared" si="0"/>
        <v>10.256410256410255</v>
      </c>
      <c r="J36" s="29">
        <v>0</v>
      </c>
      <c r="K36" s="30">
        <f t="shared" si="1"/>
        <v>0</v>
      </c>
      <c r="L36" s="29">
        <v>0</v>
      </c>
      <c r="M36" s="30">
        <f t="shared" si="2"/>
        <v>0</v>
      </c>
    </row>
    <row r="37" spans="1:13" x14ac:dyDescent="0.25">
      <c r="A37" s="21"/>
      <c r="B37" s="28" t="s">
        <v>29</v>
      </c>
      <c r="C37" s="22" t="str">
        <f>'[1]9'!C35</f>
        <v>Puskesmas Wedung II</v>
      </c>
      <c r="D37" s="23" t="s">
        <v>16</v>
      </c>
      <c r="E37" s="24">
        <v>5037</v>
      </c>
      <c r="F37" s="29">
        <v>13</v>
      </c>
      <c r="G37" s="30">
        <f t="shared" si="3"/>
        <v>0.25809013301568395</v>
      </c>
      <c r="H37" s="29">
        <v>2</v>
      </c>
      <c r="I37" s="30">
        <f t="shared" si="0"/>
        <v>15.384615384615385</v>
      </c>
      <c r="J37" s="29">
        <v>0</v>
      </c>
      <c r="K37" s="30">
        <f t="shared" si="1"/>
        <v>0</v>
      </c>
      <c r="L37" s="29">
        <v>0</v>
      </c>
      <c r="M37" s="30">
        <f t="shared" si="2"/>
        <v>0</v>
      </c>
    </row>
    <row r="38" spans="1:13" ht="16.5" thickBot="1" x14ac:dyDescent="0.3">
      <c r="A38" s="33" t="s">
        <v>30</v>
      </c>
      <c r="B38" s="33"/>
      <c r="C38" s="34"/>
      <c r="D38" s="35">
        <f>COUNTIF(D11:D37,"v")</f>
        <v>27</v>
      </c>
      <c r="E38" s="36">
        <f>SUM(E11:E37)</f>
        <v>172287</v>
      </c>
      <c r="F38" s="36">
        <f>SUM(F11:F37)</f>
        <v>2847</v>
      </c>
      <c r="G38" s="37">
        <f t="shared" si="3"/>
        <v>1.6524752302843511</v>
      </c>
      <c r="H38" s="36">
        <f>SUM(H11:H37)</f>
        <v>47</v>
      </c>
      <c r="I38" s="38">
        <f>H38/$F38*100</f>
        <v>1.6508605549701441</v>
      </c>
      <c r="J38" s="36">
        <f>SUM(J11:J37)</f>
        <v>11</v>
      </c>
      <c r="K38" s="38">
        <f>J38/$F38*100</f>
        <v>0.38637161924833158</v>
      </c>
      <c r="L38" s="36">
        <f>SUM(L11:L37)</f>
        <v>30</v>
      </c>
      <c r="M38" s="38">
        <f>L38/$F38*100</f>
        <v>1.053740779768177</v>
      </c>
    </row>
    <row r="39" spans="1:13" x14ac:dyDescent="0.25">
      <c r="A39" s="3"/>
      <c r="B39" s="3"/>
      <c r="C39" s="1"/>
      <c r="D39" s="1"/>
      <c r="E39" s="1"/>
      <c r="F39" s="39"/>
      <c r="G39" s="39"/>
      <c r="H39" s="39"/>
      <c r="I39" s="39"/>
      <c r="J39" s="39"/>
      <c r="K39" s="39"/>
      <c r="L39" s="39"/>
      <c r="M39" s="39"/>
    </row>
    <row r="40" spans="1:13" x14ac:dyDescent="0.25">
      <c r="A40" s="3" t="s">
        <v>31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 t="s">
        <v>32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 t="s">
        <v>33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</sheetData>
  <mergeCells count="9">
    <mergeCell ref="H8:I8"/>
    <mergeCell ref="J8:K8"/>
    <mergeCell ref="L8:M8"/>
    <mergeCell ref="A8:A9"/>
    <mergeCell ref="B8:B9"/>
    <mergeCell ref="C8:C9"/>
    <mergeCell ref="D8:D9"/>
    <mergeCell ref="E8:E9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2020-08-12T03:51:24Z</dcterms:created>
  <dcterms:modified xsi:type="dcterms:W3CDTF">2020-08-12T03:51:44Z</dcterms:modified>
</cp:coreProperties>
</file>