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MPEG\Downloads\Open Data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 iterate="1" iterateCount="100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" l="1"/>
  <c r="O38" i="1"/>
  <c r="R38" i="1" s="1"/>
  <c r="N38" i="1"/>
  <c r="L38" i="1"/>
  <c r="J38" i="1"/>
  <c r="I38" i="1"/>
  <c r="I39" i="1" s="1"/>
  <c r="F38" i="1"/>
  <c r="E38" i="1"/>
  <c r="D38" i="1"/>
  <c r="P37" i="1"/>
  <c r="K37" i="1"/>
  <c r="G37" i="1"/>
  <c r="C37" i="1"/>
  <c r="P36" i="1"/>
  <c r="K36" i="1"/>
  <c r="G36" i="1"/>
  <c r="C36" i="1"/>
  <c r="Q35" i="1"/>
  <c r="P35" i="1"/>
  <c r="S35" i="1" s="1"/>
  <c r="M35" i="1"/>
  <c r="K35" i="1"/>
  <c r="H35" i="1"/>
  <c r="G35" i="1"/>
  <c r="C35" i="1"/>
  <c r="Q34" i="1"/>
  <c r="P34" i="1"/>
  <c r="S34" i="1" s="1"/>
  <c r="M34" i="1"/>
  <c r="K34" i="1"/>
  <c r="H34" i="1"/>
  <c r="G34" i="1"/>
  <c r="C34" i="1"/>
  <c r="Q33" i="1"/>
  <c r="P33" i="1"/>
  <c r="S33" i="1" s="1"/>
  <c r="M33" i="1"/>
  <c r="K33" i="1"/>
  <c r="H33" i="1"/>
  <c r="G33" i="1"/>
  <c r="C33" i="1"/>
  <c r="Q32" i="1"/>
  <c r="P32" i="1"/>
  <c r="S32" i="1" s="1"/>
  <c r="M32" i="1"/>
  <c r="K32" i="1"/>
  <c r="H32" i="1"/>
  <c r="G32" i="1"/>
  <c r="C32" i="1"/>
  <c r="Q31" i="1"/>
  <c r="P31" i="1"/>
  <c r="S31" i="1" s="1"/>
  <c r="M31" i="1"/>
  <c r="K31" i="1"/>
  <c r="H31" i="1"/>
  <c r="G31" i="1"/>
  <c r="C31" i="1"/>
  <c r="P30" i="1"/>
  <c r="K30" i="1"/>
  <c r="G30" i="1"/>
  <c r="C30" i="1"/>
  <c r="Q29" i="1"/>
  <c r="P29" i="1"/>
  <c r="S29" i="1" s="1"/>
  <c r="M29" i="1"/>
  <c r="K29" i="1"/>
  <c r="H29" i="1"/>
  <c r="G29" i="1"/>
  <c r="C29" i="1"/>
  <c r="Q28" i="1"/>
  <c r="P28" i="1"/>
  <c r="S28" i="1" s="1"/>
  <c r="M28" i="1"/>
  <c r="K28" i="1"/>
  <c r="H28" i="1"/>
  <c r="G28" i="1"/>
  <c r="C28" i="1"/>
  <c r="P27" i="1"/>
  <c r="K27" i="1"/>
  <c r="G27" i="1"/>
  <c r="C27" i="1"/>
  <c r="R26" i="1"/>
  <c r="Q26" i="1"/>
  <c r="P26" i="1"/>
  <c r="S26" i="1" s="1"/>
  <c r="K26" i="1"/>
  <c r="M26" i="1" s="1"/>
  <c r="G26" i="1"/>
  <c r="H26" i="1" s="1"/>
  <c r="C26" i="1"/>
  <c r="Q25" i="1"/>
  <c r="P25" i="1"/>
  <c r="S25" i="1" s="1"/>
  <c r="K25" i="1"/>
  <c r="M25" i="1" s="1"/>
  <c r="G25" i="1"/>
  <c r="H25" i="1" s="1"/>
  <c r="C25" i="1"/>
  <c r="P24" i="1"/>
  <c r="K24" i="1"/>
  <c r="G24" i="1"/>
  <c r="C24" i="1"/>
  <c r="P23" i="1"/>
  <c r="K23" i="1"/>
  <c r="G23" i="1"/>
  <c r="C23" i="1"/>
  <c r="Q22" i="1"/>
  <c r="P22" i="1"/>
  <c r="S22" i="1" s="1"/>
  <c r="K22" i="1"/>
  <c r="M22" i="1" s="1"/>
  <c r="G22" i="1"/>
  <c r="H22" i="1" s="1"/>
  <c r="C22" i="1"/>
  <c r="Q21" i="1"/>
  <c r="P21" i="1"/>
  <c r="S21" i="1" s="1"/>
  <c r="K21" i="1"/>
  <c r="M21" i="1" s="1"/>
  <c r="G21" i="1"/>
  <c r="H21" i="1" s="1"/>
  <c r="C21" i="1"/>
  <c r="Q20" i="1"/>
  <c r="P20" i="1"/>
  <c r="S20" i="1" s="1"/>
  <c r="K20" i="1"/>
  <c r="M20" i="1" s="1"/>
  <c r="G20" i="1"/>
  <c r="H20" i="1" s="1"/>
  <c r="C20" i="1"/>
  <c r="P19" i="1"/>
  <c r="K19" i="1"/>
  <c r="G19" i="1"/>
  <c r="C19" i="1"/>
  <c r="P18" i="1"/>
  <c r="K18" i="1"/>
  <c r="G18" i="1"/>
  <c r="C18" i="1"/>
  <c r="P17" i="1"/>
  <c r="K17" i="1"/>
  <c r="G17" i="1"/>
  <c r="C17" i="1"/>
  <c r="Q16" i="1"/>
  <c r="P16" i="1"/>
  <c r="S16" i="1" s="1"/>
  <c r="K16" i="1"/>
  <c r="M16" i="1" s="1"/>
  <c r="G16" i="1"/>
  <c r="H16" i="1" s="1"/>
  <c r="C16" i="1"/>
  <c r="P15" i="1"/>
  <c r="K15" i="1"/>
  <c r="G15" i="1"/>
  <c r="C15" i="1"/>
  <c r="P14" i="1"/>
  <c r="K14" i="1"/>
  <c r="G14" i="1"/>
  <c r="C14" i="1"/>
  <c r="Q13" i="1"/>
  <c r="P13" i="1"/>
  <c r="S13" i="1" s="1"/>
  <c r="M13" i="1"/>
  <c r="K13" i="1"/>
  <c r="H13" i="1"/>
  <c r="G13" i="1"/>
  <c r="C13" i="1"/>
  <c r="P12" i="1"/>
  <c r="K12" i="1"/>
  <c r="G12" i="1"/>
  <c r="C12" i="1"/>
  <c r="P11" i="1"/>
  <c r="P38" i="1" s="1"/>
  <c r="S38" i="1" s="1"/>
  <c r="K11" i="1"/>
  <c r="K38" i="1" s="1"/>
  <c r="G11" i="1"/>
  <c r="G38" i="1" s="1"/>
  <c r="H38" i="1" s="1"/>
  <c r="C11" i="1"/>
  <c r="I5" i="1"/>
  <c r="H5" i="1"/>
  <c r="I4" i="1"/>
  <c r="H4" i="1"/>
  <c r="K39" i="1" l="1"/>
  <c r="M38" i="1"/>
  <c r="Q38" i="1"/>
</calcChain>
</file>

<file path=xl/sharedStrings.xml><?xml version="1.0" encoding="utf-8"?>
<sst xmlns="http://schemas.openxmlformats.org/spreadsheetml/2006/main" count="59" uniqueCount="40">
  <si>
    <t>TABEL 66</t>
  </si>
  <si>
    <t xml:space="preserve"> </t>
  </si>
  <si>
    <t>KESAKITAN DAN KEMATIAN AKIBAT MALARIA MENURUT JENIS KELAMIN, KECAMATAN, DAN PUSKESMAS</t>
  </si>
  <si>
    <t>NO</t>
  </si>
  <si>
    <t>KECAMATAN</t>
  </si>
  <si>
    <t>PUSKESMAS</t>
  </si>
  <si>
    <t>MALARIA</t>
  </si>
  <si>
    <t>SUSPEK</t>
  </si>
  <si>
    <t>KONFIRMASI LABORATORIUM</t>
  </si>
  <si>
    <t>% KONFIRMASI LABORATORIUM</t>
  </si>
  <si>
    <t>POSITIF</t>
  </si>
  <si>
    <t>PENGOBATAN STANDAR</t>
  </si>
  <si>
    <t>% PENGOBATAN STANDAR</t>
  </si>
  <si>
    <t xml:space="preserve">MENINGGAL </t>
  </si>
  <si>
    <t>CFR</t>
  </si>
  <si>
    <t>MIKROSKOPIS</t>
  </si>
  <si>
    <t>RAPID DIAGNOSTIC TEST (RDT)</t>
  </si>
  <si>
    <t>TOTAL</t>
  </si>
  <si>
    <t>L</t>
  </si>
  <si>
    <t>P</t>
  </si>
  <si>
    <t>L+P</t>
  </si>
  <si>
    <t>MRANGGEN</t>
  </si>
  <si>
    <t>KARANGAWEN</t>
  </si>
  <si>
    <t>GUNTUR</t>
  </si>
  <si>
    <t>SAYUNG</t>
  </si>
  <si>
    <t>KARANGTENGAH</t>
  </si>
  <si>
    <t>BONANG</t>
  </si>
  <si>
    <t>DEMAK</t>
  </si>
  <si>
    <t>WONOSALAM</t>
  </si>
  <si>
    <t>DEMPET</t>
  </si>
  <si>
    <t>KEBONAGUNG</t>
  </si>
  <si>
    <t>GAJAH</t>
  </si>
  <si>
    <t>KARANGANYAR</t>
  </si>
  <si>
    <t>MIJEN</t>
  </si>
  <si>
    <t>WEDUNG</t>
  </si>
  <si>
    <t>JUMLAH (KAB/KOTA)</t>
  </si>
  <si>
    <r>
      <t>ANGKA KESAKITAN (</t>
    </r>
    <r>
      <rPr>
        <b/>
        <i/>
        <sz val="12"/>
        <rFont val="Arial"/>
        <family val="2"/>
      </rPr>
      <t>ANNUAL PARASITE INCIDENCE</t>
    </r>
    <r>
      <rPr>
        <b/>
        <sz val="12"/>
        <rFont val="Arial"/>
        <family val="2"/>
      </rPr>
      <t>) PER 1.000 PENDUDUK</t>
    </r>
  </si>
  <si>
    <t>Sumber: Seksi Pencegahan dan Pengendalian Penyakit Menular</t>
  </si>
  <si>
    <t>Ket:</t>
  </si>
  <si>
    <t>Jumlah kasus adalah seluruh kasus yang ada di wilayah kerja puskesmas tersebut termasuk kasus yang ditemukan di 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</si>
</sst>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12"/>
      <color theme="2"/>
      <name val="Arial"/>
      <family val="2"/>
    </font>
    <font>
      <sz val="12"/>
      <color theme="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quotePrefix="1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3" fontId="1" fillId="0" borderId="2" xfId="1" applyNumberFormat="1" applyFont="1" applyBorder="1" applyAlignment="1">
      <alignment vertical="center"/>
    </xf>
    <xf numFmtId="3" fontId="1" fillId="0" borderId="6" xfId="2" applyNumberFormat="1" applyFont="1" applyBorder="1" applyAlignment="1">
      <alignment vertical="center"/>
    </xf>
    <xf numFmtId="3" fontId="1" fillId="0" borderId="2" xfId="2" applyNumberFormat="1" applyFont="1" applyBorder="1" applyAlignment="1">
      <alignment vertical="center"/>
    </xf>
    <xf numFmtId="164" fontId="1" fillId="0" borderId="2" xfId="2" applyNumberFormat="1" applyFont="1" applyBorder="1" applyAlignment="1">
      <alignment vertical="center"/>
    </xf>
    <xf numFmtId="164" fontId="1" fillId="0" borderId="6" xfId="1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164" fontId="1" fillId="0" borderId="2" xfId="1" applyNumberFormat="1" applyFont="1" applyBorder="1" applyAlignment="1">
      <alignment vertical="center"/>
    </xf>
    <xf numFmtId="3" fontId="1" fillId="0" borderId="10" xfId="2" applyNumberFormat="1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quotePrefix="1" applyFont="1" applyBorder="1" applyAlignment="1">
      <alignment horizontal="left" vertical="center"/>
    </xf>
    <xf numFmtId="3" fontId="9" fillId="0" borderId="6" xfId="1" applyNumberFormat="1" applyFont="1" applyBorder="1" applyAlignment="1">
      <alignment vertical="center"/>
    </xf>
    <xf numFmtId="3" fontId="9" fillId="0" borderId="6" xfId="2" applyNumberFormat="1" applyFont="1" applyBorder="1" applyAlignment="1">
      <alignment vertical="center"/>
    </xf>
    <xf numFmtId="3" fontId="9" fillId="0" borderId="7" xfId="2" applyNumberFormat="1" applyFont="1" applyBorder="1" applyAlignment="1">
      <alignment vertical="center"/>
    </xf>
    <xf numFmtId="164" fontId="9" fillId="0" borderId="7" xfId="2" applyNumberFormat="1" applyFont="1" applyBorder="1" applyAlignment="1">
      <alignment vertical="center"/>
    </xf>
    <xf numFmtId="3" fontId="9" fillId="0" borderId="7" xfId="1" applyNumberFormat="1" applyFont="1" applyBorder="1" applyAlignment="1">
      <alignment vertical="center"/>
    </xf>
    <xf numFmtId="164" fontId="9" fillId="0" borderId="7" xfId="1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quotePrefix="1" applyFont="1" applyBorder="1" applyAlignment="1">
      <alignment horizontal="left" vertical="center"/>
    </xf>
    <xf numFmtId="0" fontId="9" fillId="0" borderId="15" xfId="0" quotePrefix="1" applyFont="1" applyBorder="1" applyAlignment="1">
      <alignment horizontal="left" vertical="center"/>
    </xf>
    <xf numFmtId="37" fontId="9" fillId="0" borderId="13" xfId="1" applyNumberFormat="1" applyFont="1" applyBorder="1" applyAlignment="1">
      <alignment vertical="center"/>
    </xf>
    <xf numFmtId="165" fontId="9" fillId="0" borderId="14" xfId="2" applyNumberFormat="1" applyFont="1" applyBorder="1" applyAlignment="1">
      <alignment vertical="center"/>
    </xf>
    <xf numFmtId="165" fontId="9" fillId="0" borderId="13" xfId="2" applyNumberFormat="1" applyFont="1" applyBorder="1" applyAlignment="1">
      <alignment vertical="center"/>
    </xf>
    <xf numFmtId="164" fontId="9" fillId="2" borderId="16" xfId="2" applyNumberFormat="1" applyFont="1" applyFill="1" applyBorder="1" applyAlignment="1">
      <alignment vertical="center"/>
    </xf>
    <xf numFmtId="164" fontId="9" fillId="0" borderId="16" xfId="1" quotePrefix="1" applyNumberFormat="1" applyFont="1" applyBorder="1" applyAlignment="1">
      <alignment horizontal="right" vertical="center"/>
    </xf>
    <xf numFmtId="2" fontId="9" fillId="0" borderId="16" xfId="1" quotePrefix="1" applyNumberFormat="1" applyFont="1" applyBorder="1" applyAlignment="1">
      <alignment horizontal="right" vertical="center"/>
    </xf>
    <xf numFmtId="0" fontId="9" fillId="2" borderId="14" xfId="1" quotePrefix="1" applyNumberFormat="1" applyFont="1" applyFill="1" applyBorder="1" applyAlignment="1">
      <alignment horizontal="right" vertical="center"/>
    </xf>
    <xf numFmtId="37" fontId="9" fillId="2" borderId="14" xfId="1" applyNumberFormat="1" applyFont="1" applyFill="1" applyBorder="1" applyAlignment="1">
      <alignment vertical="center"/>
    </xf>
    <xf numFmtId="37" fontId="9" fillId="2" borderId="14" xfId="1" applyNumberFormat="1" applyFont="1" applyFill="1" applyBorder="1" applyAlignment="1">
      <alignment horizontal="right" vertical="center"/>
    </xf>
    <xf numFmtId="37" fontId="9" fillId="2" borderId="15" xfId="1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2" fontId="9" fillId="0" borderId="0" xfId="1" quotePrefix="1" applyNumberFormat="1" applyFont="1" applyBorder="1" applyAlignment="1">
      <alignment horizontal="right" vertical="center"/>
    </xf>
  </cellXfs>
  <cellStyles count="3">
    <cellStyle name="Comma [0] 2 2" xfId="1"/>
    <cellStyle name="Comma 10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IFIL%20Kesehatan%20DINKES%20DEMAK%20%202019\Tabel_%20PROFIL%20KES%202019%20.......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</sheetNames>
    <sheetDataSet>
      <sheetData sheetId="0"/>
      <sheetData sheetId="1">
        <row r="5">
          <cell r="E5" t="str">
            <v>KABUPATEN/KOTA</v>
          </cell>
          <cell r="F5" t="str">
            <v>DEMAK</v>
          </cell>
        </row>
        <row r="6">
          <cell r="E6" t="str">
            <v xml:space="preserve">TAHUN </v>
          </cell>
          <cell r="F6">
            <v>2019</v>
          </cell>
        </row>
      </sheetData>
      <sheetData sheetId="2">
        <row r="28">
          <cell r="E28">
            <v>1162805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9">
          <cell r="C9" t="str">
            <v>Puskesmas Mranggen I</v>
          </cell>
        </row>
        <row r="10">
          <cell r="C10" t="str">
            <v>Puskesmas Mranggen II</v>
          </cell>
        </row>
        <row r="11">
          <cell r="C11" t="str">
            <v>Puskesmas Mranggen III</v>
          </cell>
        </row>
        <row r="12">
          <cell r="C12" t="str">
            <v>Puskesmas Karangawen I</v>
          </cell>
        </row>
        <row r="13">
          <cell r="C13" t="str">
            <v>Puskesmas Karangawen II</v>
          </cell>
        </row>
        <row r="14">
          <cell r="C14" t="str">
            <v>Puskesmas Guntur I</v>
          </cell>
        </row>
        <row r="15">
          <cell r="C15" t="str">
            <v>Puskesmas Guntur II</v>
          </cell>
        </row>
        <row r="16">
          <cell r="C16" t="str">
            <v>Puskesmas Sayung I</v>
          </cell>
        </row>
        <row r="17">
          <cell r="C17" t="str">
            <v>Puskesmas Sayung II</v>
          </cell>
        </row>
        <row r="18">
          <cell r="C18" t="str">
            <v>Puskesmas Karang Tengah</v>
          </cell>
        </row>
        <row r="19">
          <cell r="C19" t="str">
            <v>Puskesmas Bonang I</v>
          </cell>
        </row>
        <row r="20">
          <cell r="C20" t="str">
            <v>Puskesmas Bonang II</v>
          </cell>
        </row>
        <row r="21">
          <cell r="C21" t="str">
            <v>Puskesmas Demak I</v>
          </cell>
        </row>
        <row r="22">
          <cell r="C22" t="str">
            <v>Puskesmas Demak II</v>
          </cell>
        </row>
        <row r="23">
          <cell r="C23" t="str">
            <v>Puskesmas Demak III</v>
          </cell>
        </row>
        <row r="24">
          <cell r="C24" t="str">
            <v>Puskesmas Wonosalam I</v>
          </cell>
        </row>
        <row r="25">
          <cell r="C25" t="str">
            <v>Puskesmas Wonosalam II</v>
          </cell>
        </row>
        <row r="26">
          <cell r="C26" t="str">
            <v>Puskesmas Dempet</v>
          </cell>
        </row>
        <row r="27">
          <cell r="C27" t="str">
            <v xml:space="preserve">Puskesmas Kebonagung </v>
          </cell>
        </row>
        <row r="28">
          <cell r="C28" t="str">
            <v>Puskesmas Gajah I</v>
          </cell>
        </row>
        <row r="29">
          <cell r="C29" t="str">
            <v>Puskesmas Gajah II</v>
          </cell>
        </row>
        <row r="30">
          <cell r="C30" t="str">
            <v>Puskesmas Karanganyar I</v>
          </cell>
        </row>
        <row r="31">
          <cell r="C31" t="str">
            <v>Puskesmas Karanganyar II</v>
          </cell>
        </row>
        <row r="32">
          <cell r="C32" t="str">
            <v>Puskesmas Mijen I</v>
          </cell>
        </row>
        <row r="33">
          <cell r="C33" t="str">
            <v>Puskesmas Mijen II</v>
          </cell>
        </row>
        <row r="34">
          <cell r="C34" t="str">
            <v>Puskesmas Wedung I</v>
          </cell>
        </row>
        <row r="35">
          <cell r="C35" t="str">
            <v>Puskesmas Wedung II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abSelected="1" topLeftCell="F17" workbookViewId="0">
      <selection activeCell="R39" sqref="R39"/>
    </sheetView>
  </sheetViews>
  <sheetFormatPr defaultRowHeight="15" x14ac:dyDescent="0.25"/>
  <cols>
    <col min="1" max="1" width="5.7109375" customWidth="1"/>
    <col min="2" max="2" width="20.7109375" customWidth="1"/>
    <col min="3" max="3" width="30.5703125" bestFit="1" customWidth="1"/>
    <col min="4" max="7" width="15.7109375" customWidth="1"/>
    <col min="8" max="8" width="17.85546875" customWidth="1"/>
    <col min="9" max="11" width="12.7109375" customWidth="1"/>
    <col min="12" max="13" width="15.7109375" customWidth="1"/>
    <col min="14" max="19" width="12.7109375" customWidth="1"/>
  </cols>
  <sheetData>
    <row r="1" spans="1:19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A2" s="3" t="s">
        <v>1</v>
      </c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6.5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6.5" x14ac:dyDescent="0.25">
      <c r="A4" s="5"/>
      <c r="B4" s="5"/>
      <c r="C4" s="5"/>
      <c r="D4" s="5"/>
      <c r="E4" s="5"/>
      <c r="F4" s="5"/>
      <c r="G4" s="5"/>
      <c r="H4" s="6" t="str">
        <f>'[1]1'!E5</f>
        <v>KABUPATEN/KOTA</v>
      </c>
      <c r="I4" s="7" t="str">
        <f>'[1]1'!F5</f>
        <v>DEMAK</v>
      </c>
      <c r="J4" s="5"/>
      <c r="K4" s="5"/>
      <c r="L4" s="5"/>
      <c r="M4" s="5"/>
      <c r="N4" s="5"/>
      <c r="O4" s="5"/>
      <c r="P4" s="8"/>
      <c r="Q4" s="8"/>
      <c r="R4" s="8"/>
      <c r="S4" s="8"/>
    </row>
    <row r="5" spans="1:19" ht="16.5" x14ac:dyDescent="0.25">
      <c r="A5" s="5"/>
      <c r="B5" s="5"/>
      <c r="C5" s="5"/>
      <c r="D5" s="5"/>
      <c r="E5" s="5"/>
      <c r="F5" s="5"/>
      <c r="G5" s="5"/>
      <c r="H5" s="6" t="str">
        <f>'[1]1'!E6</f>
        <v xml:space="preserve">TAHUN </v>
      </c>
      <c r="I5" s="7">
        <f>'[1]1'!F6</f>
        <v>2019</v>
      </c>
      <c r="J5" s="5"/>
      <c r="K5" s="5"/>
      <c r="L5" s="5"/>
      <c r="M5" s="5"/>
      <c r="N5" s="5"/>
      <c r="O5" s="5"/>
      <c r="P5" s="8"/>
      <c r="Q5" s="8"/>
      <c r="R5" s="8"/>
      <c r="S5" s="8"/>
    </row>
    <row r="6" spans="1:19" ht="15.75" thickBot="1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x14ac:dyDescent="0.25">
      <c r="A7" s="10" t="s">
        <v>3</v>
      </c>
      <c r="B7" s="10" t="s">
        <v>4</v>
      </c>
      <c r="C7" s="10" t="s">
        <v>5</v>
      </c>
      <c r="D7" s="11" t="s">
        <v>6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3"/>
    </row>
    <row r="8" spans="1:19" ht="15.75" x14ac:dyDescent="0.25">
      <c r="A8" s="10"/>
      <c r="B8" s="10"/>
      <c r="C8" s="10"/>
      <c r="D8" s="14" t="s">
        <v>7</v>
      </c>
      <c r="E8" s="15" t="s">
        <v>8</v>
      </c>
      <c r="F8" s="15"/>
      <c r="G8" s="15"/>
      <c r="H8" s="14" t="s">
        <v>9</v>
      </c>
      <c r="I8" s="16" t="s">
        <v>10</v>
      </c>
      <c r="J8" s="17"/>
      <c r="K8" s="17"/>
      <c r="L8" s="14" t="s">
        <v>11</v>
      </c>
      <c r="M8" s="14" t="s">
        <v>12</v>
      </c>
      <c r="N8" s="18" t="s">
        <v>13</v>
      </c>
      <c r="O8" s="18"/>
      <c r="P8" s="18"/>
      <c r="Q8" s="19" t="s">
        <v>14</v>
      </c>
      <c r="R8" s="18"/>
      <c r="S8" s="18"/>
    </row>
    <row r="9" spans="1:19" ht="60" x14ac:dyDescent="0.25">
      <c r="A9" s="20"/>
      <c r="B9" s="20"/>
      <c r="C9" s="20"/>
      <c r="D9" s="21"/>
      <c r="E9" s="22" t="s">
        <v>15</v>
      </c>
      <c r="F9" s="23" t="s">
        <v>16</v>
      </c>
      <c r="G9" s="22" t="s">
        <v>17</v>
      </c>
      <c r="H9" s="21"/>
      <c r="I9" s="22" t="s">
        <v>18</v>
      </c>
      <c r="J9" s="22" t="s">
        <v>19</v>
      </c>
      <c r="K9" s="22" t="s">
        <v>20</v>
      </c>
      <c r="L9" s="21"/>
      <c r="M9" s="21"/>
      <c r="N9" s="24" t="s">
        <v>18</v>
      </c>
      <c r="O9" s="24" t="s">
        <v>19</v>
      </c>
      <c r="P9" s="24" t="s">
        <v>20</v>
      </c>
      <c r="Q9" s="24" t="s">
        <v>18</v>
      </c>
      <c r="R9" s="24" t="s">
        <v>19</v>
      </c>
      <c r="S9" s="24" t="s">
        <v>20</v>
      </c>
    </row>
    <row r="10" spans="1:19" x14ac:dyDescent="0.25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K10" s="25">
        <v>11</v>
      </c>
      <c r="L10" s="25">
        <v>12</v>
      </c>
      <c r="M10" s="25">
        <v>13</v>
      </c>
      <c r="N10" s="25">
        <v>14</v>
      </c>
      <c r="O10" s="25">
        <v>15</v>
      </c>
      <c r="P10" s="25">
        <v>16</v>
      </c>
      <c r="Q10" s="25">
        <v>17</v>
      </c>
      <c r="R10" s="25">
        <v>18</v>
      </c>
      <c r="S10" s="25">
        <v>19</v>
      </c>
    </row>
    <row r="11" spans="1:19" x14ac:dyDescent="0.25">
      <c r="A11" s="26">
        <v>1</v>
      </c>
      <c r="B11" s="27" t="s">
        <v>21</v>
      </c>
      <c r="C11" s="27" t="str">
        <f>'[1]9'!C9</f>
        <v>Puskesmas Mranggen I</v>
      </c>
      <c r="D11" s="28">
        <v>0</v>
      </c>
      <c r="E11" s="29">
        <v>0</v>
      </c>
      <c r="F11" s="28">
        <v>0</v>
      </c>
      <c r="G11" s="30">
        <f>SUM(E11,F11)</f>
        <v>0</v>
      </c>
      <c r="H11" s="31">
        <v>0</v>
      </c>
      <c r="I11" s="29">
        <v>0</v>
      </c>
      <c r="J11" s="29">
        <v>0</v>
      </c>
      <c r="K11" s="30">
        <f>SUM(I11,J11)</f>
        <v>0</v>
      </c>
      <c r="L11" s="30">
        <v>0</v>
      </c>
      <c r="M11" s="31">
        <v>0</v>
      </c>
      <c r="N11" s="28">
        <v>0</v>
      </c>
      <c r="O11" s="28">
        <v>0</v>
      </c>
      <c r="P11" s="28">
        <f>SUM(N11:O11)</f>
        <v>0</v>
      </c>
      <c r="Q11" s="32">
        <v>0</v>
      </c>
      <c r="R11" s="32">
        <v>0</v>
      </c>
      <c r="S11" s="32">
        <v>0</v>
      </c>
    </row>
    <row r="12" spans="1:19" x14ac:dyDescent="0.25">
      <c r="A12" s="33"/>
      <c r="B12" s="34" t="s">
        <v>21</v>
      </c>
      <c r="C12" s="27" t="str">
        <f>'[1]9'!C10</f>
        <v>Puskesmas Mranggen II</v>
      </c>
      <c r="D12" s="30">
        <v>0</v>
      </c>
      <c r="E12" s="30">
        <v>0</v>
      </c>
      <c r="F12" s="30">
        <v>0</v>
      </c>
      <c r="G12" s="30">
        <f t="shared" ref="G12:G37" si="0">SUM(E12,F12)</f>
        <v>0</v>
      </c>
      <c r="H12" s="31">
        <v>0</v>
      </c>
      <c r="I12" s="30">
        <v>0</v>
      </c>
      <c r="J12" s="30">
        <v>0</v>
      </c>
      <c r="K12" s="30">
        <f t="shared" ref="K12:K37" si="1">SUM(I12,J12)</f>
        <v>0</v>
      </c>
      <c r="L12" s="30">
        <v>0</v>
      </c>
      <c r="M12" s="31">
        <v>0</v>
      </c>
      <c r="N12" s="30">
        <v>0</v>
      </c>
      <c r="O12" s="30">
        <v>0</v>
      </c>
      <c r="P12" s="28">
        <f>SUM(N12:O12)</f>
        <v>0</v>
      </c>
      <c r="Q12" s="35">
        <v>0</v>
      </c>
      <c r="R12" s="35">
        <v>0</v>
      </c>
      <c r="S12" s="35">
        <v>0</v>
      </c>
    </row>
    <row r="13" spans="1:19" x14ac:dyDescent="0.25">
      <c r="A13" s="33"/>
      <c r="B13" s="34" t="s">
        <v>21</v>
      </c>
      <c r="C13" s="27" t="str">
        <f>'[1]9'!C11</f>
        <v>Puskesmas Mranggen III</v>
      </c>
      <c r="D13" s="28">
        <v>3</v>
      </c>
      <c r="E13" s="30">
        <v>3</v>
      </c>
      <c r="F13" s="28">
        <v>0</v>
      </c>
      <c r="G13" s="30">
        <f t="shared" si="0"/>
        <v>3</v>
      </c>
      <c r="H13" s="31">
        <f>G13/D13*100</f>
        <v>100</v>
      </c>
      <c r="I13" s="30">
        <v>3</v>
      </c>
      <c r="J13" s="30">
        <v>0</v>
      </c>
      <c r="K13" s="30">
        <f t="shared" si="1"/>
        <v>3</v>
      </c>
      <c r="L13" s="30">
        <v>3</v>
      </c>
      <c r="M13" s="31">
        <f>L13/K13*100</f>
        <v>100</v>
      </c>
      <c r="N13" s="28">
        <v>0</v>
      </c>
      <c r="O13" s="28">
        <v>0</v>
      </c>
      <c r="P13" s="28">
        <f t="shared" ref="P13:P37" si="2">SUM(N13:O13)</f>
        <v>0</v>
      </c>
      <c r="Q13" s="35">
        <f>N13/I13*100</f>
        <v>0</v>
      </c>
      <c r="R13" s="35">
        <v>0</v>
      </c>
      <c r="S13" s="35">
        <f t="shared" ref="S13:S29" si="3">P13/(K13)*100</f>
        <v>0</v>
      </c>
    </row>
    <row r="14" spans="1:19" x14ac:dyDescent="0.25">
      <c r="A14" s="26">
        <v>2</v>
      </c>
      <c r="B14" s="27" t="s">
        <v>22</v>
      </c>
      <c r="C14" s="27" t="str">
        <f>'[1]9'!C12</f>
        <v>Puskesmas Karangawen I</v>
      </c>
      <c r="D14" s="28">
        <v>0</v>
      </c>
      <c r="E14" s="30">
        <v>0</v>
      </c>
      <c r="F14" s="28">
        <v>0</v>
      </c>
      <c r="G14" s="30">
        <f t="shared" si="0"/>
        <v>0</v>
      </c>
      <c r="H14" s="31">
        <v>0</v>
      </c>
      <c r="I14" s="30">
        <v>0</v>
      </c>
      <c r="J14" s="30">
        <v>0</v>
      </c>
      <c r="K14" s="30">
        <f t="shared" si="1"/>
        <v>0</v>
      </c>
      <c r="L14" s="30">
        <v>0</v>
      </c>
      <c r="M14" s="31">
        <v>0</v>
      </c>
      <c r="N14" s="28">
        <v>0</v>
      </c>
      <c r="O14" s="28">
        <v>0</v>
      </c>
      <c r="P14" s="28">
        <f t="shared" si="2"/>
        <v>0</v>
      </c>
      <c r="Q14" s="35">
        <v>0</v>
      </c>
      <c r="R14" s="35">
        <v>0</v>
      </c>
      <c r="S14" s="35">
        <v>0</v>
      </c>
    </row>
    <row r="15" spans="1:19" x14ac:dyDescent="0.25">
      <c r="A15" s="26"/>
      <c r="B15" s="34" t="s">
        <v>22</v>
      </c>
      <c r="C15" s="27" t="str">
        <f>'[1]9'!C13</f>
        <v>Puskesmas Karangawen II</v>
      </c>
      <c r="D15" s="28">
        <v>0</v>
      </c>
      <c r="E15" s="30">
        <v>0</v>
      </c>
      <c r="F15" s="28">
        <v>0</v>
      </c>
      <c r="G15" s="30">
        <f t="shared" si="0"/>
        <v>0</v>
      </c>
      <c r="H15" s="31">
        <v>0</v>
      </c>
      <c r="I15" s="30">
        <v>0</v>
      </c>
      <c r="J15" s="30">
        <v>0</v>
      </c>
      <c r="K15" s="30">
        <f t="shared" si="1"/>
        <v>0</v>
      </c>
      <c r="L15" s="30">
        <v>0</v>
      </c>
      <c r="M15" s="31">
        <v>0</v>
      </c>
      <c r="N15" s="28">
        <v>0</v>
      </c>
      <c r="O15" s="28">
        <v>0</v>
      </c>
      <c r="P15" s="28">
        <f t="shared" si="2"/>
        <v>0</v>
      </c>
      <c r="Q15" s="35">
        <v>0</v>
      </c>
      <c r="R15" s="35">
        <v>0</v>
      </c>
      <c r="S15" s="35">
        <v>0</v>
      </c>
    </row>
    <row r="16" spans="1:19" x14ac:dyDescent="0.25">
      <c r="A16" s="26">
        <v>3</v>
      </c>
      <c r="B16" s="27" t="s">
        <v>23</v>
      </c>
      <c r="C16" s="27" t="str">
        <f>'[1]9'!C14</f>
        <v>Puskesmas Guntur I</v>
      </c>
      <c r="D16" s="28">
        <v>6</v>
      </c>
      <c r="E16" s="30">
        <v>6</v>
      </c>
      <c r="F16" s="28">
        <v>0</v>
      </c>
      <c r="G16" s="30">
        <f t="shared" si="0"/>
        <v>6</v>
      </c>
      <c r="H16" s="31">
        <f>G16/D16*100</f>
        <v>100</v>
      </c>
      <c r="I16" s="30">
        <v>6</v>
      </c>
      <c r="J16" s="30">
        <v>0</v>
      </c>
      <c r="K16" s="30">
        <f t="shared" si="1"/>
        <v>6</v>
      </c>
      <c r="L16" s="30">
        <v>6</v>
      </c>
      <c r="M16" s="31">
        <f>L16/K16*100</f>
        <v>100</v>
      </c>
      <c r="N16" s="28">
        <v>0</v>
      </c>
      <c r="O16" s="28">
        <v>0</v>
      </c>
      <c r="P16" s="28">
        <f t="shared" si="2"/>
        <v>0</v>
      </c>
      <c r="Q16" s="35">
        <f>N16/I16*100</f>
        <v>0</v>
      </c>
      <c r="R16" s="35">
        <v>0</v>
      </c>
      <c r="S16" s="35">
        <f t="shared" si="3"/>
        <v>0</v>
      </c>
    </row>
    <row r="17" spans="1:19" x14ac:dyDescent="0.25">
      <c r="A17" s="26"/>
      <c r="B17" s="34" t="s">
        <v>23</v>
      </c>
      <c r="C17" s="27" t="str">
        <f>'[1]9'!C15</f>
        <v>Puskesmas Guntur II</v>
      </c>
      <c r="D17" s="28">
        <v>0</v>
      </c>
      <c r="E17" s="30">
        <v>0</v>
      </c>
      <c r="F17" s="28">
        <v>0</v>
      </c>
      <c r="G17" s="30">
        <f t="shared" si="0"/>
        <v>0</v>
      </c>
      <c r="H17" s="31">
        <v>0</v>
      </c>
      <c r="I17" s="30">
        <v>0</v>
      </c>
      <c r="J17" s="30">
        <v>0</v>
      </c>
      <c r="K17" s="30">
        <f>SUM(I17,J17)</f>
        <v>0</v>
      </c>
      <c r="L17" s="30">
        <v>0</v>
      </c>
      <c r="M17" s="31">
        <v>0</v>
      </c>
      <c r="N17" s="28">
        <v>0</v>
      </c>
      <c r="O17" s="28">
        <v>0</v>
      </c>
      <c r="P17" s="28">
        <f t="shared" si="2"/>
        <v>0</v>
      </c>
      <c r="Q17" s="35">
        <v>0</v>
      </c>
      <c r="R17" s="35">
        <v>0</v>
      </c>
      <c r="S17" s="35">
        <v>0</v>
      </c>
    </row>
    <row r="18" spans="1:19" x14ac:dyDescent="0.25">
      <c r="A18" s="26">
        <v>4</v>
      </c>
      <c r="B18" s="27" t="s">
        <v>24</v>
      </c>
      <c r="C18" s="27" t="str">
        <f>'[1]9'!C16</f>
        <v>Puskesmas Sayung I</v>
      </c>
      <c r="D18" s="28">
        <v>0</v>
      </c>
      <c r="E18" s="30">
        <v>0</v>
      </c>
      <c r="F18" s="28">
        <v>0</v>
      </c>
      <c r="G18" s="30">
        <f t="shared" si="0"/>
        <v>0</v>
      </c>
      <c r="H18" s="31">
        <v>0</v>
      </c>
      <c r="I18" s="30">
        <v>0</v>
      </c>
      <c r="J18" s="30">
        <v>0</v>
      </c>
      <c r="K18" s="30">
        <f t="shared" si="1"/>
        <v>0</v>
      </c>
      <c r="L18" s="30">
        <v>0</v>
      </c>
      <c r="M18" s="31">
        <v>0</v>
      </c>
      <c r="N18" s="28">
        <v>0</v>
      </c>
      <c r="O18" s="28">
        <v>0</v>
      </c>
      <c r="P18" s="28">
        <f t="shared" si="2"/>
        <v>0</v>
      </c>
      <c r="Q18" s="35">
        <v>0</v>
      </c>
      <c r="R18" s="35">
        <v>0</v>
      </c>
      <c r="S18" s="35">
        <v>0</v>
      </c>
    </row>
    <row r="19" spans="1:19" x14ac:dyDescent="0.25">
      <c r="A19" s="26"/>
      <c r="B19" s="34" t="s">
        <v>24</v>
      </c>
      <c r="C19" s="27" t="str">
        <f>'[1]9'!C17</f>
        <v>Puskesmas Sayung II</v>
      </c>
      <c r="D19" s="28">
        <v>0</v>
      </c>
      <c r="E19" s="30">
        <v>0</v>
      </c>
      <c r="F19" s="28">
        <v>0</v>
      </c>
      <c r="G19" s="30">
        <f t="shared" si="0"/>
        <v>0</v>
      </c>
      <c r="H19" s="31">
        <v>0</v>
      </c>
      <c r="I19" s="30">
        <v>0</v>
      </c>
      <c r="J19" s="30">
        <v>0</v>
      </c>
      <c r="K19" s="30">
        <f t="shared" si="1"/>
        <v>0</v>
      </c>
      <c r="L19" s="30">
        <v>0</v>
      </c>
      <c r="M19" s="31">
        <v>0</v>
      </c>
      <c r="N19" s="28">
        <v>0</v>
      </c>
      <c r="O19" s="28">
        <v>0</v>
      </c>
      <c r="P19" s="28">
        <f t="shared" si="2"/>
        <v>0</v>
      </c>
      <c r="Q19" s="35">
        <v>0</v>
      </c>
      <c r="R19" s="35">
        <v>0</v>
      </c>
      <c r="S19" s="35">
        <v>0</v>
      </c>
    </row>
    <row r="20" spans="1:19" x14ac:dyDescent="0.25">
      <c r="A20" s="26">
        <v>5</v>
      </c>
      <c r="B20" s="27" t="s">
        <v>25</v>
      </c>
      <c r="C20" s="27" t="str">
        <f>'[1]9'!C18</f>
        <v>Puskesmas Karang Tengah</v>
      </c>
      <c r="D20" s="28">
        <v>7</v>
      </c>
      <c r="E20" s="30">
        <v>7</v>
      </c>
      <c r="F20" s="28">
        <v>0</v>
      </c>
      <c r="G20" s="30">
        <f t="shared" si="0"/>
        <v>7</v>
      </c>
      <c r="H20" s="31">
        <f>G20/D20*100</f>
        <v>100</v>
      </c>
      <c r="I20" s="30">
        <v>7</v>
      </c>
      <c r="J20" s="30">
        <v>0</v>
      </c>
      <c r="K20" s="30">
        <f t="shared" si="1"/>
        <v>7</v>
      </c>
      <c r="L20" s="30">
        <v>7</v>
      </c>
      <c r="M20" s="31">
        <f>L20/K20*100</f>
        <v>100</v>
      </c>
      <c r="N20" s="28">
        <v>0</v>
      </c>
      <c r="O20" s="28">
        <v>0</v>
      </c>
      <c r="P20" s="28">
        <f t="shared" si="2"/>
        <v>0</v>
      </c>
      <c r="Q20" s="35">
        <f>N20/I20*100</f>
        <v>0</v>
      </c>
      <c r="R20" s="35">
        <v>0</v>
      </c>
      <c r="S20" s="35">
        <f t="shared" si="3"/>
        <v>0</v>
      </c>
    </row>
    <row r="21" spans="1:19" x14ac:dyDescent="0.25">
      <c r="A21" s="26">
        <v>6</v>
      </c>
      <c r="B21" s="27" t="s">
        <v>26</v>
      </c>
      <c r="C21" s="27" t="str">
        <f>'[1]9'!C19</f>
        <v>Puskesmas Bonang I</v>
      </c>
      <c r="D21" s="28">
        <v>2</v>
      </c>
      <c r="E21" s="30">
        <v>2</v>
      </c>
      <c r="F21" s="28">
        <v>0</v>
      </c>
      <c r="G21" s="30">
        <f t="shared" si="0"/>
        <v>2</v>
      </c>
      <c r="H21" s="31">
        <f>G21/D21*100</f>
        <v>100</v>
      </c>
      <c r="I21" s="30">
        <v>2</v>
      </c>
      <c r="J21" s="30">
        <v>0</v>
      </c>
      <c r="K21" s="30">
        <f t="shared" si="1"/>
        <v>2</v>
      </c>
      <c r="L21" s="30">
        <v>2</v>
      </c>
      <c r="M21" s="31">
        <f>L21/K21*100</f>
        <v>100</v>
      </c>
      <c r="N21" s="28">
        <v>0</v>
      </c>
      <c r="O21" s="28">
        <v>0</v>
      </c>
      <c r="P21" s="28">
        <f t="shared" si="2"/>
        <v>0</v>
      </c>
      <c r="Q21" s="35">
        <f>N21/I21*100</f>
        <v>0</v>
      </c>
      <c r="R21" s="35">
        <v>0</v>
      </c>
      <c r="S21" s="35">
        <f t="shared" si="3"/>
        <v>0</v>
      </c>
    </row>
    <row r="22" spans="1:19" x14ac:dyDescent="0.25">
      <c r="A22" s="26"/>
      <c r="B22" s="34" t="s">
        <v>26</v>
      </c>
      <c r="C22" s="27" t="str">
        <f>'[1]9'!C20</f>
        <v>Puskesmas Bonang II</v>
      </c>
      <c r="D22" s="28">
        <v>2</v>
      </c>
      <c r="E22" s="30">
        <v>2</v>
      </c>
      <c r="F22" s="28">
        <v>0</v>
      </c>
      <c r="G22" s="30">
        <f t="shared" si="0"/>
        <v>2</v>
      </c>
      <c r="H22" s="31">
        <f>G22/D22*100</f>
        <v>100</v>
      </c>
      <c r="I22" s="30">
        <v>2</v>
      </c>
      <c r="J22" s="30">
        <v>0</v>
      </c>
      <c r="K22" s="30">
        <f t="shared" si="1"/>
        <v>2</v>
      </c>
      <c r="L22" s="30">
        <v>2</v>
      </c>
      <c r="M22" s="31">
        <f>L22/K22*100</f>
        <v>100</v>
      </c>
      <c r="N22" s="28">
        <v>0</v>
      </c>
      <c r="O22" s="28">
        <v>0</v>
      </c>
      <c r="P22" s="28">
        <f t="shared" si="2"/>
        <v>0</v>
      </c>
      <c r="Q22" s="35">
        <f>N22/I22*100</f>
        <v>0</v>
      </c>
      <c r="R22" s="35">
        <v>0</v>
      </c>
      <c r="S22" s="35">
        <f t="shared" si="3"/>
        <v>0</v>
      </c>
    </row>
    <row r="23" spans="1:19" x14ac:dyDescent="0.25">
      <c r="A23" s="26">
        <v>7</v>
      </c>
      <c r="B23" s="27" t="s">
        <v>27</v>
      </c>
      <c r="C23" s="27" t="str">
        <f>'[1]9'!C21</f>
        <v>Puskesmas Demak I</v>
      </c>
      <c r="D23" s="28">
        <v>0</v>
      </c>
      <c r="E23" s="30">
        <v>0</v>
      </c>
      <c r="F23" s="28">
        <v>0</v>
      </c>
      <c r="G23" s="30">
        <f t="shared" si="0"/>
        <v>0</v>
      </c>
      <c r="H23" s="31">
        <v>0</v>
      </c>
      <c r="I23" s="30">
        <v>0</v>
      </c>
      <c r="J23" s="30">
        <v>0</v>
      </c>
      <c r="K23" s="30">
        <f t="shared" si="1"/>
        <v>0</v>
      </c>
      <c r="L23" s="30">
        <v>0</v>
      </c>
      <c r="M23" s="31">
        <v>0</v>
      </c>
      <c r="N23" s="28">
        <v>0</v>
      </c>
      <c r="O23" s="28">
        <v>0</v>
      </c>
      <c r="P23" s="28">
        <f t="shared" si="2"/>
        <v>0</v>
      </c>
      <c r="Q23" s="35">
        <v>0</v>
      </c>
      <c r="R23" s="35">
        <v>0</v>
      </c>
      <c r="S23" s="35">
        <v>0</v>
      </c>
    </row>
    <row r="24" spans="1:19" x14ac:dyDescent="0.25">
      <c r="A24" s="26"/>
      <c r="B24" s="34" t="s">
        <v>27</v>
      </c>
      <c r="C24" s="27" t="str">
        <f>'[1]9'!C22</f>
        <v>Puskesmas Demak II</v>
      </c>
      <c r="D24" s="28">
        <v>0</v>
      </c>
      <c r="E24" s="30">
        <v>0</v>
      </c>
      <c r="F24" s="28">
        <v>0</v>
      </c>
      <c r="G24" s="30">
        <f t="shared" si="0"/>
        <v>0</v>
      </c>
      <c r="H24" s="31">
        <v>0</v>
      </c>
      <c r="I24" s="30">
        <v>0</v>
      </c>
      <c r="J24" s="30">
        <v>0</v>
      </c>
      <c r="K24" s="30">
        <f t="shared" si="1"/>
        <v>0</v>
      </c>
      <c r="L24" s="30">
        <v>0</v>
      </c>
      <c r="M24" s="31">
        <v>0</v>
      </c>
      <c r="N24" s="28">
        <v>0</v>
      </c>
      <c r="O24" s="28">
        <v>0</v>
      </c>
      <c r="P24" s="28">
        <f t="shared" si="2"/>
        <v>0</v>
      </c>
      <c r="Q24" s="35">
        <v>0</v>
      </c>
      <c r="R24" s="35">
        <v>0</v>
      </c>
      <c r="S24" s="35">
        <v>0</v>
      </c>
    </row>
    <row r="25" spans="1:19" x14ac:dyDescent="0.25">
      <c r="A25" s="26"/>
      <c r="B25" s="34" t="s">
        <v>27</v>
      </c>
      <c r="C25" s="27" t="str">
        <f>'[1]9'!C23</f>
        <v>Puskesmas Demak III</v>
      </c>
      <c r="D25" s="28">
        <v>1</v>
      </c>
      <c r="E25" s="30">
        <v>1</v>
      </c>
      <c r="F25" s="28">
        <v>0</v>
      </c>
      <c r="G25" s="30">
        <f t="shared" si="0"/>
        <v>1</v>
      </c>
      <c r="H25" s="31">
        <f>G25/D25*100</f>
        <v>100</v>
      </c>
      <c r="I25" s="30">
        <v>1</v>
      </c>
      <c r="J25" s="30">
        <v>0</v>
      </c>
      <c r="K25" s="30">
        <f t="shared" si="1"/>
        <v>1</v>
      </c>
      <c r="L25" s="30">
        <v>1</v>
      </c>
      <c r="M25" s="31">
        <f>L25/K25*100</f>
        <v>100</v>
      </c>
      <c r="N25" s="28">
        <v>0</v>
      </c>
      <c r="O25" s="28">
        <v>0</v>
      </c>
      <c r="P25" s="28">
        <f t="shared" si="2"/>
        <v>0</v>
      </c>
      <c r="Q25" s="35">
        <f>N25/I25*100</f>
        <v>0</v>
      </c>
      <c r="R25" s="35">
        <v>0</v>
      </c>
      <c r="S25" s="35">
        <f t="shared" si="3"/>
        <v>0</v>
      </c>
    </row>
    <row r="26" spans="1:19" x14ac:dyDescent="0.25">
      <c r="A26" s="26">
        <v>8</v>
      </c>
      <c r="B26" s="27" t="s">
        <v>28</v>
      </c>
      <c r="C26" s="27" t="str">
        <f>'[1]9'!C24</f>
        <v>Puskesmas Wonosalam I</v>
      </c>
      <c r="D26" s="28">
        <v>2</v>
      </c>
      <c r="E26" s="30">
        <v>2</v>
      </c>
      <c r="F26" s="28">
        <v>0</v>
      </c>
      <c r="G26" s="30">
        <f>SUM(E26,F26)</f>
        <v>2</v>
      </c>
      <c r="H26" s="31">
        <f>G26/D26*100</f>
        <v>100</v>
      </c>
      <c r="I26" s="30">
        <v>1</v>
      </c>
      <c r="J26" s="30">
        <v>1</v>
      </c>
      <c r="K26" s="30">
        <f t="shared" si="1"/>
        <v>2</v>
      </c>
      <c r="L26" s="30">
        <v>2</v>
      </c>
      <c r="M26" s="31">
        <f>L26/K26*100</f>
        <v>100</v>
      </c>
      <c r="N26" s="28">
        <v>0</v>
      </c>
      <c r="O26" s="28">
        <v>0</v>
      </c>
      <c r="P26" s="28">
        <f t="shared" si="2"/>
        <v>0</v>
      </c>
      <c r="Q26" s="35">
        <f>N26/I26*100</f>
        <v>0</v>
      </c>
      <c r="R26" s="35">
        <f>O26/J26*100</f>
        <v>0</v>
      </c>
      <c r="S26" s="35">
        <f t="shared" si="3"/>
        <v>0</v>
      </c>
    </row>
    <row r="27" spans="1:19" x14ac:dyDescent="0.25">
      <c r="A27" s="26"/>
      <c r="B27" s="34" t="s">
        <v>28</v>
      </c>
      <c r="C27" s="27" t="str">
        <f>'[1]9'!C25</f>
        <v>Puskesmas Wonosalam II</v>
      </c>
      <c r="D27" s="28">
        <v>0</v>
      </c>
      <c r="E27" s="30">
        <v>0</v>
      </c>
      <c r="F27" s="28">
        <v>0</v>
      </c>
      <c r="G27" s="30">
        <f t="shared" si="0"/>
        <v>0</v>
      </c>
      <c r="H27" s="31">
        <v>0</v>
      </c>
      <c r="I27" s="30">
        <v>0</v>
      </c>
      <c r="J27" s="30">
        <v>0</v>
      </c>
      <c r="K27" s="30">
        <f t="shared" si="1"/>
        <v>0</v>
      </c>
      <c r="L27" s="30">
        <v>0</v>
      </c>
      <c r="M27" s="31">
        <v>0</v>
      </c>
      <c r="N27" s="28">
        <v>0</v>
      </c>
      <c r="O27" s="28">
        <v>0</v>
      </c>
      <c r="P27" s="28">
        <f t="shared" si="2"/>
        <v>0</v>
      </c>
      <c r="Q27" s="35">
        <v>0</v>
      </c>
      <c r="R27" s="35">
        <v>0</v>
      </c>
      <c r="S27" s="35">
        <v>0</v>
      </c>
    </row>
    <row r="28" spans="1:19" x14ac:dyDescent="0.25">
      <c r="A28" s="26">
        <v>9</v>
      </c>
      <c r="B28" s="27" t="s">
        <v>29</v>
      </c>
      <c r="C28" s="27" t="str">
        <f>'[1]9'!C26</f>
        <v>Puskesmas Dempet</v>
      </c>
      <c r="D28" s="28">
        <v>4</v>
      </c>
      <c r="E28" s="30">
        <v>4</v>
      </c>
      <c r="F28" s="28">
        <v>0</v>
      </c>
      <c r="G28" s="30">
        <f t="shared" si="0"/>
        <v>4</v>
      </c>
      <c r="H28" s="31">
        <f>G28/D28*100</f>
        <v>100</v>
      </c>
      <c r="I28" s="30">
        <v>4</v>
      </c>
      <c r="J28" s="30">
        <v>0</v>
      </c>
      <c r="K28" s="30">
        <f t="shared" si="1"/>
        <v>4</v>
      </c>
      <c r="L28" s="30">
        <v>4</v>
      </c>
      <c r="M28" s="31">
        <f>L28/K28*100</f>
        <v>100</v>
      </c>
      <c r="N28" s="28">
        <v>0</v>
      </c>
      <c r="O28" s="28">
        <v>0</v>
      </c>
      <c r="P28" s="28">
        <f t="shared" si="2"/>
        <v>0</v>
      </c>
      <c r="Q28" s="35">
        <f>N28/I28*100</f>
        <v>0</v>
      </c>
      <c r="R28" s="35">
        <v>0</v>
      </c>
      <c r="S28" s="35">
        <f t="shared" si="3"/>
        <v>0</v>
      </c>
    </row>
    <row r="29" spans="1:19" x14ac:dyDescent="0.25">
      <c r="A29" s="26">
        <v>10</v>
      </c>
      <c r="B29" s="27" t="s">
        <v>30</v>
      </c>
      <c r="C29" s="27" t="str">
        <f>'[1]9'!C27</f>
        <v xml:space="preserve">Puskesmas Kebonagung </v>
      </c>
      <c r="D29" s="28">
        <v>1</v>
      </c>
      <c r="E29" s="30">
        <v>1</v>
      </c>
      <c r="F29" s="28">
        <v>0</v>
      </c>
      <c r="G29" s="30">
        <f t="shared" si="0"/>
        <v>1</v>
      </c>
      <c r="H29" s="31">
        <f>G29/D29*100</f>
        <v>100</v>
      </c>
      <c r="I29" s="30">
        <v>1</v>
      </c>
      <c r="J29" s="30">
        <v>0</v>
      </c>
      <c r="K29" s="30">
        <f t="shared" si="1"/>
        <v>1</v>
      </c>
      <c r="L29" s="30">
        <v>1</v>
      </c>
      <c r="M29" s="31">
        <f>L29/K29*100</f>
        <v>100</v>
      </c>
      <c r="N29" s="28">
        <v>0</v>
      </c>
      <c r="O29" s="28">
        <v>0</v>
      </c>
      <c r="P29" s="28">
        <f t="shared" si="2"/>
        <v>0</v>
      </c>
      <c r="Q29" s="35">
        <f>N29/I29*100</f>
        <v>0</v>
      </c>
      <c r="R29" s="35">
        <v>0</v>
      </c>
      <c r="S29" s="35">
        <f t="shared" si="3"/>
        <v>0</v>
      </c>
    </row>
    <row r="30" spans="1:19" x14ac:dyDescent="0.25">
      <c r="A30" s="26">
        <v>11</v>
      </c>
      <c r="B30" s="27" t="s">
        <v>31</v>
      </c>
      <c r="C30" s="27" t="str">
        <f>'[1]9'!C28</f>
        <v>Puskesmas Gajah I</v>
      </c>
      <c r="D30" s="28">
        <v>0</v>
      </c>
      <c r="E30" s="30">
        <v>0</v>
      </c>
      <c r="F30" s="28">
        <v>0</v>
      </c>
      <c r="G30" s="30">
        <f t="shared" si="0"/>
        <v>0</v>
      </c>
      <c r="H30" s="31">
        <v>0</v>
      </c>
      <c r="I30" s="30">
        <v>0</v>
      </c>
      <c r="J30" s="30">
        <v>0</v>
      </c>
      <c r="K30" s="30">
        <f t="shared" si="1"/>
        <v>0</v>
      </c>
      <c r="L30" s="30">
        <v>0</v>
      </c>
      <c r="M30" s="31">
        <v>0</v>
      </c>
      <c r="N30" s="28">
        <v>0</v>
      </c>
      <c r="O30" s="28">
        <v>0</v>
      </c>
      <c r="P30" s="28">
        <f t="shared" si="2"/>
        <v>0</v>
      </c>
      <c r="Q30" s="35">
        <v>0</v>
      </c>
      <c r="R30" s="35">
        <v>0</v>
      </c>
      <c r="S30" s="35">
        <v>0</v>
      </c>
    </row>
    <row r="31" spans="1:19" x14ac:dyDescent="0.25">
      <c r="A31" s="26"/>
      <c r="B31" s="34" t="s">
        <v>31</v>
      </c>
      <c r="C31" s="27" t="str">
        <f>'[1]9'!C29</f>
        <v>Puskesmas Gajah II</v>
      </c>
      <c r="D31" s="28">
        <v>1</v>
      </c>
      <c r="E31" s="30">
        <v>1</v>
      </c>
      <c r="F31" s="28">
        <v>0</v>
      </c>
      <c r="G31" s="30">
        <f t="shared" si="0"/>
        <v>1</v>
      </c>
      <c r="H31" s="31">
        <f>G31/D31*100</f>
        <v>100</v>
      </c>
      <c r="I31" s="30">
        <v>1</v>
      </c>
      <c r="J31" s="30">
        <v>0</v>
      </c>
      <c r="K31" s="30">
        <f t="shared" si="1"/>
        <v>1</v>
      </c>
      <c r="L31" s="30">
        <v>1</v>
      </c>
      <c r="M31" s="31">
        <f>L31/K31*100</f>
        <v>100</v>
      </c>
      <c r="N31" s="28">
        <v>0</v>
      </c>
      <c r="O31" s="28">
        <v>0</v>
      </c>
      <c r="P31" s="28">
        <f t="shared" si="2"/>
        <v>0</v>
      </c>
      <c r="Q31" s="35">
        <f>N31/I31*100</f>
        <v>0</v>
      </c>
      <c r="R31" s="35">
        <v>0</v>
      </c>
      <c r="S31" s="35">
        <f>P31/(K31)*100</f>
        <v>0</v>
      </c>
    </row>
    <row r="32" spans="1:19" x14ac:dyDescent="0.25">
      <c r="A32" s="26">
        <v>12</v>
      </c>
      <c r="B32" s="27" t="s">
        <v>32</v>
      </c>
      <c r="C32" s="27" t="str">
        <f>'[1]9'!C30</f>
        <v>Puskesmas Karanganyar I</v>
      </c>
      <c r="D32" s="28">
        <v>2</v>
      </c>
      <c r="E32" s="30">
        <v>2</v>
      </c>
      <c r="F32" s="28">
        <v>0</v>
      </c>
      <c r="G32" s="30">
        <f t="shared" si="0"/>
        <v>2</v>
      </c>
      <c r="H32" s="31">
        <f>G32/D32*100</f>
        <v>100</v>
      </c>
      <c r="I32" s="30">
        <v>2</v>
      </c>
      <c r="J32" s="30">
        <v>0</v>
      </c>
      <c r="K32" s="30">
        <f t="shared" si="1"/>
        <v>2</v>
      </c>
      <c r="L32" s="30">
        <v>2</v>
      </c>
      <c r="M32" s="31">
        <f>L32/K32*100</f>
        <v>100</v>
      </c>
      <c r="N32" s="28">
        <v>0</v>
      </c>
      <c r="O32" s="28">
        <v>0</v>
      </c>
      <c r="P32" s="28">
        <f t="shared" si="2"/>
        <v>0</v>
      </c>
      <c r="Q32" s="35">
        <f>N32/I32*100</f>
        <v>0</v>
      </c>
      <c r="R32" s="35">
        <v>0</v>
      </c>
      <c r="S32" s="35">
        <f>P32/(K32)*100</f>
        <v>0</v>
      </c>
    </row>
    <row r="33" spans="1:19" x14ac:dyDescent="0.25">
      <c r="A33" s="26"/>
      <c r="B33" s="34" t="s">
        <v>32</v>
      </c>
      <c r="C33" s="27" t="str">
        <f>'[1]9'!C31</f>
        <v>Puskesmas Karanganyar II</v>
      </c>
      <c r="D33" s="28">
        <v>1</v>
      </c>
      <c r="E33" s="30">
        <v>1</v>
      </c>
      <c r="F33" s="28">
        <v>0</v>
      </c>
      <c r="G33" s="30">
        <f t="shared" si="0"/>
        <v>1</v>
      </c>
      <c r="H33" s="31">
        <f>G33/D33*100</f>
        <v>100</v>
      </c>
      <c r="I33" s="30">
        <v>1</v>
      </c>
      <c r="J33" s="30">
        <v>0</v>
      </c>
      <c r="K33" s="30">
        <f t="shared" si="1"/>
        <v>1</v>
      </c>
      <c r="L33" s="30">
        <v>1</v>
      </c>
      <c r="M33" s="31">
        <f>L33/K33*100</f>
        <v>100</v>
      </c>
      <c r="N33" s="28">
        <v>0</v>
      </c>
      <c r="O33" s="28">
        <v>0</v>
      </c>
      <c r="P33" s="28">
        <f t="shared" si="2"/>
        <v>0</v>
      </c>
      <c r="Q33" s="35">
        <f>N33/I33*100</f>
        <v>0</v>
      </c>
      <c r="R33" s="35">
        <v>0</v>
      </c>
      <c r="S33" s="35">
        <f>P33/(K33)*100</f>
        <v>0</v>
      </c>
    </row>
    <row r="34" spans="1:19" x14ac:dyDescent="0.25">
      <c r="A34" s="26">
        <v>13</v>
      </c>
      <c r="B34" s="27" t="s">
        <v>33</v>
      </c>
      <c r="C34" s="27" t="str">
        <f>'[1]9'!C32</f>
        <v>Puskesmas Mijen I</v>
      </c>
      <c r="D34" s="28">
        <v>1</v>
      </c>
      <c r="E34" s="30">
        <v>1</v>
      </c>
      <c r="F34" s="28">
        <v>0</v>
      </c>
      <c r="G34" s="30">
        <f t="shared" si="0"/>
        <v>1</v>
      </c>
      <c r="H34" s="31">
        <f>G34/D34*100</f>
        <v>100</v>
      </c>
      <c r="I34" s="30">
        <v>1</v>
      </c>
      <c r="J34" s="30">
        <v>0</v>
      </c>
      <c r="K34" s="30">
        <f t="shared" si="1"/>
        <v>1</v>
      </c>
      <c r="L34" s="30">
        <v>1</v>
      </c>
      <c r="M34" s="31">
        <f>L34/K34*100</f>
        <v>100</v>
      </c>
      <c r="N34" s="28">
        <v>0</v>
      </c>
      <c r="O34" s="28">
        <v>0</v>
      </c>
      <c r="P34" s="28">
        <f t="shared" si="2"/>
        <v>0</v>
      </c>
      <c r="Q34" s="35">
        <f>N34/I34*100</f>
        <v>0</v>
      </c>
      <c r="R34" s="35">
        <v>0</v>
      </c>
      <c r="S34" s="35">
        <f>P34/(K34)*100</f>
        <v>0</v>
      </c>
    </row>
    <row r="35" spans="1:19" x14ac:dyDescent="0.25">
      <c r="A35" s="26"/>
      <c r="B35" s="34" t="s">
        <v>33</v>
      </c>
      <c r="C35" s="27" t="str">
        <f>'[1]9'!C33</f>
        <v>Puskesmas Mijen II</v>
      </c>
      <c r="D35" s="28">
        <v>1</v>
      </c>
      <c r="E35" s="30">
        <v>1</v>
      </c>
      <c r="F35" s="28">
        <v>0</v>
      </c>
      <c r="G35" s="30">
        <f t="shared" si="0"/>
        <v>1</v>
      </c>
      <c r="H35" s="31">
        <f>G35/D35*100</f>
        <v>100</v>
      </c>
      <c r="I35" s="30">
        <v>1</v>
      </c>
      <c r="J35" s="30">
        <v>0</v>
      </c>
      <c r="K35" s="30">
        <f t="shared" si="1"/>
        <v>1</v>
      </c>
      <c r="L35" s="30">
        <v>1</v>
      </c>
      <c r="M35" s="31">
        <f>L35/K35*100</f>
        <v>100</v>
      </c>
      <c r="N35" s="28">
        <v>0</v>
      </c>
      <c r="O35" s="28">
        <v>0</v>
      </c>
      <c r="P35" s="28">
        <f t="shared" si="2"/>
        <v>0</v>
      </c>
      <c r="Q35" s="35">
        <f>N35/I35*100</f>
        <v>0</v>
      </c>
      <c r="R35" s="35">
        <v>0</v>
      </c>
      <c r="S35" s="35">
        <f>P35/(K35)*100</f>
        <v>0</v>
      </c>
    </row>
    <row r="36" spans="1:19" x14ac:dyDescent="0.25">
      <c r="A36" s="26">
        <v>14</v>
      </c>
      <c r="B36" s="27" t="s">
        <v>34</v>
      </c>
      <c r="C36" s="27" t="str">
        <f>'[1]9'!C34</f>
        <v>Puskesmas Wedung I</v>
      </c>
      <c r="D36" s="28">
        <v>0</v>
      </c>
      <c r="E36" s="30">
        <v>0</v>
      </c>
      <c r="F36" s="28">
        <v>0</v>
      </c>
      <c r="G36" s="30">
        <f t="shared" si="0"/>
        <v>0</v>
      </c>
      <c r="H36" s="31">
        <v>0</v>
      </c>
      <c r="I36" s="30">
        <v>0</v>
      </c>
      <c r="J36" s="30">
        <v>0</v>
      </c>
      <c r="K36" s="30">
        <f t="shared" si="1"/>
        <v>0</v>
      </c>
      <c r="L36" s="30">
        <v>0</v>
      </c>
      <c r="M36" s="31">
        <v>0</v>
      </c>
      <c r="N36" s="28">
        <v>0</v>
      </c>
      <c r="O36" s="28">
        <v>0</v>
      </c>
      <c r="P36" s="28">
        <f t="shared" si="2"/>
        <v>0</v>
      </c>
      <c r="Q36" s="35">
        <v>0</v>
      </c>
      <c r="R36" s="35">
        <v>0</v>
      </c>
      <c r="S36" s="35">
        <v>0</v>
      </c>
    </row>
    <row r="37" spans="1:19" x14ac:dyDescent="0.25">
      <c r="A37" s="26"/>
      <c r="B37" s="34" t="s">
        <v>34</v>
      </c>
      <c r="C37" s="27" t="str">
        <f>'[1]9'!C35</f>
        <v>Puskesmas Wedung II</v>
      </c>
      <c r="D37" s="28">
        <v>0</v>
      </c>
      <c r="E37" s="36">
        <v>0</v>
      </c>
      <c r="F37" s="28">
        <v>0</v>
      </c>
      <c r="G37" s="30">
        <f t="shared" si="0"/>
        <v>0</v>
      </c>
      <c r="H37" s="31">
        <v>0</v>
      </c>
      <c r="I37" s="36">
        <v>0</v>
      </c>
      <c r="J37" s="36">
        <v>0</v>
      </c>
      <c r="K37" s="30">
        <f t="shared" si="1"/>
        <v>0</v>
      </c>
      <c r="L37" s="30">
        <v>0</v>
      </c>
      <c r="M37" s="31">
        <v>0</v>
      </c>
      <c r="N37" s="28">
        <v>0</v>
      </c>
      <c r="O37" s="28">
        <v>0</v>
      </c>
      <c r="P37" s="28">
        <f t="shared" si="2"/>
        <v>0</v>
      </c>
      <c r="Q37" s="35">
        <v>0</v>
      </c>
      <c r="R37" s="35">
        <v>0</v>
      </c>
      <c r="S37" s="35">
        <v>0</v>
      </c>
    </row>
    <row r="38" spans="1:19" ht="15.75" x14ac:dyDescent="0.25">
      <c r="A38" s="37" t="s">
        <v>35</v>
      </c>
      <c r="B38" s="38"/>
      <c r="C38" s="39"/>
      <c r="D38" s="40">
        <f>SUM(D11:D37)</f>
        <v>34</v>
      </c>
      <c r="E38" s="41">
        <f>SUM(E11:E37)</f>
        <v>34</v>
      </c>
      <c r="F38" s="41">
        <f>SUM(F11:F37)</f>
        <v>0</v>
      </c>
      <c r="G38" s="42">
        <f>SUM(G11:G37)</f>
        <v>34</v>
      </c>
      <c r="H38" s="43">
        <f>G38/D38*100</f>
        <v>100</v>
      </c>
      <c r="I38" s="42">
        <f>SUM(I11:I37)</f>
        <v>33</v>
      </c>
      <c r="J38" s="42">
        <f>SUM(J11:J37)</f>
        <v>1</v>
      </c>
      <c r="K38" s="42">
        <f>SUM(K11:K37)</f>
        <v>34</v>
      </c>
      <c r="L38" s="42">
        <f>SUM(L11:L37)</f>
        <v>34</v>
      </c>
      <c r="M38" s="43">
        <f>L38/K38*100</f>
        <v>100</v>
      </c>
      <c r="N38" s="44">
        <f>SUM(N11:N37)</f>
        <v>0</v>
      </c>
      <c r="O38" s="44">
        <f>SUM(O11:O37)</f>
        <v>0</v>
      </c>
      <c r="P38" s="44">
        <f>SUM(P11:P37)</f>
        <v>0</v>
      </c>
      <c r="Q38" s="45">
        <f>N38/(I38)*100</f>
        <v>0</v>
      </c>
      <c r="R38" s="45">
        <f>O38/(J38)*100</f>
        <v>0</v>
      </c>
      <c r="S38" s="45">
        <f>P38/(K38)*100</f>
        <v>0</v>
      </c>
    </row>
    <row r="39" spans="1:19" ht="16.5" thickBot="1" x14ac:dyDescent="0.3">
      <c r="A39" s="46" t="s">
        <v>36</v>
      </c>
      <c r="B39" s="47"/>
      <c r="C39" s="48"/>
      <c r="D39" s="49"/>
      <c r="E39" s="50"/>
      <c r="F39" s="51"/>
      <c r="G39" s="51"/>
      <c r="H39" s="52"/>
      <c r="I39" s="53">
        <f>I38/'[1]2'!$E$28*1000</f>
        <v>2.8379650930293557E-2</v>
      </c>
      <c r="J39" s="53">
        <f>J38/'[1]2'!$E$28*1000</f>
        <v>8.599894221301078E-4</v>
      </c>
      <c r="K39" s="54">
        <f>K38/'[1]2'!$E$28*1000</f>
        <v>2.9239640352423667E-2</v>
      </c>
      <c r="L39" s="55"/>
      <c r="M39" s="55"/>
      <c r="N39" s="56"/>
      <c r="O39" s="56"/>
      <c r="P39" s="57"/>
      <c r="Q39" s="57"/>
      <c r="R39" s="57"/>
      <c r="S39" s="58"/>
    </row>
    <row r="40" spans="1:19" x14ac:dyDescent="0.25">
      <c r="A40" s="2"/>
      <c r="B40" s="2"/>
      <c r="C40" s="2"/>
      <c r="D40" s="2"/>
      <c r="E40" s="59"/>
      <c r="F40" s="59"/>
      <c r="G40" s="59"/>
      <c r="H40" s="59"/>
      <c r="I40" s="59"/>
      <c r="J40" s="59"/>
      <c r="K40" s="59"/>
      <c r="L40" s="59"/>
      <c r="M40" s="59"/>
      <c r="N40" s="2"/>
      <c r="O40" s="2"/>
      <c r="P40" s="2"/>
      <c r="Q40" s="2"/>
      <c r="R40" s="2"/>
      <c r="S40" s="2"/>
    </row>
    <row r="41" spans="1:19" x14ac:dyDescent="0.25">
      <c r="A41" s="60" t="s">
        <v>37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5.75" x14ac:dyDescent="0.25">
      <c r="A42" s="60" t="s">
        <v>38</v>
      </c>
      <c r="B42" s="2" t="s">
        <v>39</v>
      </c>
      <c r="C42" s="2"/>
      <c r="D42" s="2"/>
      <c r="E42" s="2"/>
      <c r="F42" s="2"/>
      <c r="G42" s="2"/>
      <c r="H42" s="2"/>
      <c r="I42" s="2"/>
      <c r="J42" s="2"/>
      <c r="K42" s="61"/>
      <c r="L42" s="2"/>
      <c r="M42" s="2"/>
      <c r="N42" s="2"/>
      <c r="O42" s="2"/>
      <c r="P42" s="2"/>
      <c r="Q42" s="2"/>
      <c r="R42" s="2"/>
      <c r="S42" s="2"/>
    </row>
    <row r="43" spans="1:1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</sheetData>
  <mergeCells count="13">
    <mergeCell ref="M8:M9"/>
    <mergeCell ref="N8:P8"/>
    <mergeCell ref="Q8:S8"/>
    <mergeCell ref="A3:S3"/>
    <mergeCell ref="A7:A9"/>
    <mergeCell ref="B7:B9"/>
    <mergeCell ref="C7:C9"/>
    <mergeCell ref="D7:S7"/>
    <mergeCell ref="D8:D9"/>
    <mergeCell ref="E8:G8"/>
    <mergeCell ref="H8:H9"/>
    <mergeCell ref="I8:K8"/>
    <mergeCell ref="L8:L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UMPEG</dc:creator>
  <cp:lastModifiedBy>UMPEG</cp:lastModifiedBy>
  <dcterms:created xsi:type="dcterms:W3CDTF">2020-08-10T02:07:12Z</dcterms:created>
  <dcterms:modified xsi:type="dcterms:W3CDTF">2020-08-10T02:08:24Z</dcterms:modified>
</cp:coreProperties>
</file>