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TEKNISI SARPRAS" sheetId="1" r:id="rId1"/>
  </sheets>
  <definedNames>
    <definedName name="_xlnm.Print_Area" localSheetId="0">'TEKNISI SARPRAS'!$A$2:$K$84</definedName>
  </definedNames>
  <calcPr fullCalcOnLoad="1"/>
</workbook>
</file>

<file path=xl/sharedStrings.xml><?xml version="1.0" encoding="utf-8"?>
<sst xmlns="http://schemas.openxmlformats.org/spreadsheetml/2006/main" count="228" uniqueCount="93">
  <si>
    <t>1.</t>
  </si>
  <si>
    <t>2.</t>
  </si>
  <si>
    <t>3.</t>
  </si>
  <si>
    <t>JUMLAH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</si>
  <si>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</si>
  <si>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</si>
  <si>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</si>
  <si>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</si>
  <si>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</si>
  <si>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</si>
  <si>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</si>
  <si>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</si>
  <si>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</si>
  <si>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</si>
  <si>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</si>
  <si>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</si>
  <si>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</si>
  <si>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</si>
  <si>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</si>
  <si>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Bl-an</t>
  </si>
  <si>
    <t>Th-an</t>
  </si>
  <si>
    <t>(jam)</t>
  </si>
  <si>
    <t>Hr-an</t>
  </si>
  <si>
    <t>1 Bl   = 100  jam</t>
  </si>
  <si>
    <t>1 Mggu= 25 jam</t>
  </si>
  <si>
    <t>1 Hr   = 5 jam</t>
  </si>
  <si>
    <t>IKHTISAR JABATAN  :</t>
  </si>
  <si>
    <t>Dokumen</t>
  </si>
  <si>
    <t>Bahan</t>
  </si>
  <si>
    <t>Materi</t>
  </si>
  <si>
    <t>KEBUT. PEG.</t>
  </si>
  <si>
    <t>UNIT KERJA              : DINAS PARIWISATA KABUPATEN DEMAK</t>
  </si>
  <si>
    <t>Memvalidasi konsep</t>
  </si>
  <si>
    <t>Melakukan konsultasi penyusunan konsep rencana kegiatan</t>
  </si>
  <si>
    <t>Meresum materi yang diperlukan</t>
  </si>
  <si>
    <t>Menyelia pengumpulan bahan konsep program</t>
  </si>
  <si>
    <t>Mempelajari dan memahami regulasi</t>
  </si>
  <si>
    <t>Melaporkan kepada atasan</t>
  </si>
  <si>
    <t xml:space="preserve">Mempelajari program – program sebelumnya dan tahun berjalan. </t>
  </si>
  <si>
    <t xml:space="preserve">Menyiapkan buku kerja harian </t>
  </si>
  <si>
    <t>Menyiapkan SKP</t>
  </si>
  <si>
    <t>Memintakan penilaian kepada atasan</t>
  </si>
  <si>
    <t>Mendistribusikan , mendokumentasikan.</t>
  </si>
  <si>
    <t>Menyiapkan dokumen penilaian pegawai :</t>
  </si>
  <si>
    <t>Mendokumentasikan peraturan perundang-undangan</t>
  </si>
  <si>
    <t>NAMA JABATAN        : TEKNISI SARANA DAN PRASARANA</t>
  </si>
  <si>
    <t>Melakukan inventarisasi , mengusulkan ,mengelola, memelihara dan menyiapkan sarana perlengkapan promosi/event dan seragam kesenian/prajurit, untuk mendukung promosi pemasaran pariwisata .</t>
  </si>
  <si>
    <t xml:space="preserve">Menyusun program dan rencana kerja serta rencana kegiatan teknisi sarana dan prasaranasarana dan prasarana  : </t>
  </si>
  <si>
    <t>Mempelajari dan melaksanakan petunjuk teknis pengelolaan sarana dan prasarana :</t>
  </si>
  <si>
    <t>Menyiapkan blangko inventaris.</t>
  </si>
  <si>
    <t>Menginventarisir perlengkapan sarana pameran.</t>
  </si>
  <si>
    <t>Membuat laporan atas perlengkapan pendukung pameran.</t>
  </si>
  <si>
    <t>Mengarsip data barang / perlengkapan pameran.</t>
  </si>
  <si>
    <t>Menyusun rencana kebutuhan sarana dan perlengkapan  pameran  /tampilan dan invenataris seragam kesenian/ adat prajurit :</t>
  </si>
  <si>
    <t>Menginventaris perlengkapan pameran yang belum tersedia.</t>
  </si>
  <si>
    <t>Merekap semua kebutuhan perlengkapan tampilan kesenian/ pameran.</t>
  </si>
  <si>
    <t>Mengajukan usulan kepada atasan.</t>
  </si>
  <si>
    <t>Mengganti suku cadang kereta  yang lepas/ hilang.</t>
  </si>
  <si>
    <t xml:space="preserve">Membersihkan kereta kencana ( Ngguyang kereta ). </t>
  </si>
  <si>
    <t>Memelihara kebersihan  inventaris seragam kesenian / prajurit  :</t>
  </si>
  <si>
    <t>Mencucikan ( meloundrykan ) seragam selesai tampilan.</t>
  </si>
  <si>
    <t xml:space="preserve"> Menata  mengecek kembali jumlah seragam yang keluar rapi seragam inventaris di almari.</t>
  </si>
  <si>
    <t>Menyimpan kembali pakaian yang sudah bersih .</t>
  </si>
  <si>
    <t>Meminta surat pinjaman dari pihak lain.</t>
  </si>
  <si>
    <t>Mengarsip surat pinjaman.</t>
  </si>
  <si>
    <t>Mencatat  tanggal pinjaman  , jumlah pinjaman dan tanggal kembali seragam kesenian.</t>
  </si>
  <si>
    <t>Menyiapkan perlengkapan pameran.</t>
  </si>
  <si>
    <t>Menjaga kerapian pameran.</t>
  </si>
  <si>
    <t>Menyiapkan kereta kencana K. Bintoro untuk kegiatan event  :</t>
  </si>
  <si>
    <t>Melakukan cek kembali kelengkapan, kebersihan dan kondisi  kerena kencana.</t>
  </si>
  <si>
    <t>Menyiapkan perlengkapan hiasan kereta kencana.</t>
  </si>
  <si>
    <t>Menghias kereta kencana.</t>
  </si>
  <si>
    <t>Menyewa kuda dan kusir untuk menarik kereta kencana.</t>
  </si>
  <si>
    <t>Manyimpan kembali ke garasi kereta kencana setelah selesai event.</t>
  </si>
  <si>
    <t>Menyiapkan, memakaikan seragam penari/prajurit , merias penari/prajurit untuk kegiatan event :</t>
  </si>
  <si>
    <t>Menyiapkan pakaian seragam.</t>
  </si>
  <si>
    <t>Merias peserta tarian.</t>
  </si>
  <si>
    <t>Kergiatan</t>
  </si>
  <si>
    <t>Mengumpulkan kembali seragam selesai tampilan.</t>
  </si>
  <si>
    <t>Memakaikan seragam peserta tampilan/tarian lengkap dengan asesoris.</t>
  </si>
  <si>
    <t>Menghitung seragam yang sudah usang untuk diajukan seragam yang baru lengkap dengan asesoris..</t>
  </si>
  <si>
    <t>Menyimpan kembali kereta kencana ke garasi.</t>
  </si>
  <si>
    <t>Menjaga kerapian dan keamanan barang inventaris pakaian seragam kesenian/prajurit.</t>
  </si>
  <si>
    <t>Mengambilkan dan menyerahkan sejumlah pinjaman pakaian kesenian.</t>
  </si>
  <si>
    <t>Membantu memasang dekorasi stand pameran.</t>
  </si>
  <si>
    <t>Memasang dan membongkar perlengkapan pameran.</t>
  </si>
  <si>
    <t>Menginventarisasi sarana dan perlengkapan untuk pameran, event, kesenian/prajurit :</t>
  </si>
  <si>
    <t>Mengadministrasikan pinjaman inventaris seragam kesenian  :</t>
  </si>
  <si>
    <t xml:space="preserve">Melakukan pemeliharaan/perbaikan perlengkapan pameran/event,  dan kereta kencana K. Bintoro secara  berkala : </t>
  </si>
  <si>
    <t>Melakukan ceking perlengkapan pameran event dan  kereta kencana.</t>
  </si>
  <si>
    <t>Melakukan perbaikan perlengkapan pameran/event.</t>
  </si>
  <si>
    <t xml:space="preserve">Menyiapkan dan menjaga kerapian perlengkapan untuk pameran baik di dalam maupun di luar daerah  : </t>
  </si>
  <si>
    <t xml:space="preserve"> ANALISIS BEBAN KERJA (ABK) TEKNISI SARANA DAN PRASARANA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</si>
</sst>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* #,##0.000_-;\-* #,##0.000_-;_-* &quot;-&quot;?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49" fontId="5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61" fillId="0" borderId="0" xfId="0" applyFont="1" applyAlignment="1">
      <alignment wrapText="1"/>
    </xf>
    <xf numFmtId="49" fontId="7" fillId="0" borderId="0" xfId="60" applyNumberFormat="1" applyFont="1" applyAlignment="1">
      <alignment horizont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1" fontId="7" fillId="0" borderId="0" xfId="60" applyNumberFormat="1" applyFont="1" applyAlignment="1">
      <alignment vertical="center"/>
      <protection/>
    </xf>
    <xf numFmtId="0" fontId="5" fillId="0" borderId="0" xfId="60" applyFont="1" applyBorder="1">
      <alignment/>
      <protection/>
    </xf>
    <xf numFmtId="184" fontId="5" fillId="0" borderId="0" xfId="42" applyNumberFormat="1" applyFont="1" applyAlignment="1">
      <alignment horizontal="center"/>
    </xf>
    <xf numFmtId="171" fontId="5" fillId="0" borderId="0" xfId="60" applyNumberFormat="1" applyFont="1">
      <alignment/>
      <protection/>
    </xf>
    <xf numFmtId="0" fontId="5" fillId="0" borderId="0" xfId="60" applyFont="1" applyBorder="1" applyAlignment="1">
      <alignment horizontal="right"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184" fontId="6" fillId="0" borderId="0" xfId="42" applyNumberFormat="1" applyFont="1" applyBorder="1" applyAlignment="1">
      <alignment horizontal="center"/>
    </xf>
    <xf numFmtId="0" fontId="6" fillId="0" borderId="0" xfId="60" applyFont="1" applyBorder="1" applyAlignment="1">
      <alignment horizontal="center"/>
      <protection/>
    </xf>
    <xf numFmtId="171" fontId="5" fillId="0" borderId="0" xfId="42" applyFont="1" applyBorder="1" applyAlignment="1">
      <alignment horizontal="center"/>
    </xf>
    <xf numFmtId="0" fontId="6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60" applyFont="1" applyBorder="1" applyAlignment="1">
      <alignment horizontal="center" vertical="center" wrapText="1"/>
      <protection/>
    </xf>
    <xf numFmtId="0" fontId="62" fillId="0" borderId="12" xfId="0" applyFont="1" applyBorder="1" applyAlignment="1">
      <alignment horizontal="justify" vertical="center"/>
    </xf>
    <xf numFmtId="0" fontId="6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60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/>
    </xf>
    <xf numFmtId="0" fontId="2" fillId="0" borderId="14" xfId="60" applyFont="1" applyBorder="1" applyAlignment="1">
      <alignment horizontal="center" vertical="center" wrapText="1"/>
      <protection/>
    </xf>
    <xf numFmtId="0" fontId="62" fillId="0" borderId="13" xfId="0" applyFont="1" applyBorder="1" applyAlignment="1">
      <alignment/>
    </xf>
    <xf numFmtId="0" fontId="62" fillId="0" borderId="16" xfId="0" applyFont="1" applyBorder="1" applyAlignment="1">
      <alignment horizontal="justify" vertical="center"/>
    </xf>
    <xf numFmtId="0" fontId="62" fillId="0" borderId="17" xfId="0" applyFont="1" applyBorder="1" applyAlignment="1">
      <alignment horizontal="justify" vertical="center"/>
    </xf>
    <xf numFmtId="0" fontId="62" fillId="0" borderId="18" xfId="0" applyFont="1" applyBorder="1" applyAlignment="1">
      <alignment horizontal="justify" vertical="center"/>
    </xf>
    <xf numFmtId="187" fontId="2" fillId="0" borderId="11" xfId="0" applyNumberFormat="1" applyFont="1" applyBorder="1" applyAlignment="1">
      <alignment horizontal="center" vertical="center" wrapText="1"/>
    </xf>
    <xf numFmtId="187" fontId="2" fillId="0" borderId="14" xfId="0" applyNumberFormat="1" applyFont="1" applyBorder="1" applyAlignment="1">
      <alignment horizontal="center" vertical="center" wrapText="1"/>
    </xf>
    <xf numFmtId="187" fontId="2" fillId="0" borderId="15" xfId="0" applyNumberFormat="1" applyFont="1" applyBorder="1" applyAlignment="1">
      <alignment horizontal="center" vertical="center" wrapText="1"/>
    </xf>
    <xf numFmtId="0" fontId="63" fillId="0" borderId="19" xfId="0" applyFont="1" applyBorder="1" applyAlignment="1" quotePrefix="1">
      <alignment wrapText="1"/>
    </xf>
    <xf numFmtId="0" fontId="2" fillId="0" borderId="15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4" fillId="0" borderId="0" xfId="0" applyFont="1" applyAlignment="1">
      <alignment horizontal="justify" vertical="center"/>
    </xf>
    <xf numFmtId="0" fontId="62" fillId="0" borderId="20" xfId="0" applyFont="1" applyBorder="1" applyAlignment="1">
      <alignment horizontal="justify" vertical="center"/>
    </xf>
    <xf numFmtId="0" fontId="62" fillId="0" borderId="16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9" fillId="0" borderId="21" xfId="60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23" xfId="60" applyFont="1" applyBorder="1" applyAlignment="1">
      <alignment horizontal="center" vertical="center" wrapText="1"/>
      <protection/>
    </xf>
    <xf numFmtId="0" fontId="9" fillId="0" borderId="24" xfId="60" applyFont="1" applyBorder="1" applyAlignment="1">
      <alignment horizontal="center" vertical="center" wrapText="1"/>
      <protection/>
    </xf>
    <xf numFmtId="49" fontId="10" fillId="33" borderId="25" xfId="60" applyNumberFormat="1" applyFont="1" applyFill="1" applyBorder="1" applyAlignment="1">
      <alignment horizontal="center" vertical="center"/>
      <protection/>
    </xf>
    <xf numFmtId="49" fontId="10" fillId="33" borderId="26" xfId="60" applyNumberFormat="1" applyFont="1" applyFill="1" applyBorder="1" applyAlignment="1">
      <alignment horizontal="center" vertical="center"/>
      <protection/>
    </xf>
    <xf numFmtId="49" fontId="10" fillId="33" borderId="27" xfId="60" applyNumberFormat="1" applyFont="1" applyFill="1" applyBorder="1" applyAlignment="1">
      <alignment horizontal="center" vertical="center"/>
      <protection/>
    </xf>
    <xf numFmtId="49" fontId="10" fillId="33" borderId="28" xfId="60" applyNumberFormat="1" applyFont="1" applyFill="1" applyBorder="1" applyAlignment="1">
      <alignment horizontal="center" vertical="center"/>
      <protection/>
    </xf>
    <xf numFmtId="49" fontId="11" fillId="34" borderId="29" xfId="60" applyNumberFormat="1" applyFont="1" applyFill="1" applyBorder="1" applyAlignment="1">
      <alignment horizontal="center" vertical="center"/>
      <protection/>
    </xf>
    <xf numFmtId="49" fontId="11" fillId="34" borderId="30" xfId="60" applyNumberFormat="1" applyFont="1" applyFill="1" applyBorder="1" applyAlignment="1">
      <alignment horizontal="center" vertical="center"/>
      <protection/>
    </xf>
    <xf numFmtId="49" fontId="11" fillId="34" borderId="31" xfId="60" applyNumberFormat="1" applyFont="1" applyFill="1" applyBorder="1" applyAlignment="1">
      <alignment horizontal="center" vertical="center"/>
      <protection/>
    </xf>
    <xf numFmtId="49" fontId="11" fillId="34" borderId="32" xfId="60" applyNumberFormat="1" applyFont="1" applyFill="1" applyBorder="1" applyAlignment="1">
      <alignment horizontal="center" vertical="center"/>
      <protection/>
    </xf>
    <xf numFmtId="49" fontId="12" fillId="34" borderId="32" xfId="60" applyNumberFormat="1" applyFont="1" applyFill="1" applyBorder="1" applyAlignment="1">
      <alignment horizontal="center" vertical="center"/>
      <protection/>
    </xf>
    <xf numFmtId="49" fontId="12" fillId="34" borderId="30" xfId="60" applyNumberFormat="1" applyFont="1" applyFill="1" applyBorder="1" applyAlignment="1">
      <alignment horizontal="center" vertical="center"/>
      <protection/>
    </xf>
    <xf numFmtId="49" fontId="11" fillId="34" borderId="33" xfId="60" applyNumberFormat="1" applyFont="1" applyFill="1" applyBorder="1" applyAlignment="1">
      <alignment horizontal="left" vertical="center"/>
      <protection/>
    </xf>
    <xf numFmtId="0" fontId="13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center" vertical="center" wrapText="1"/>
    </xf>
    <xf numFmtId="182" fontId="13" fillId="35" borderId="35" xfId="0" applyNumberFormat="1" applyFont="1" applyFill="1" applyBorder="1" applyAlignment="1">
      <alignment horizontal="center" vertical="center" wrapText="1"/>
    </xf>
    <xf numFmtId="0" fontId="14" fillId="0" borderId="36" xfId="60" applyFont="1" applyBorder="1" applyAlignment="1">
      <alignment horizontal="left" vertical="center"/>
      <protection/>
    </xf>
    <xf numFmtId="0" fontId="65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 quotePrefix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182" fontId="12" fillId="0" borderId="15" xfId="0" applyNumberFormat="1" applyFont="1" applyBorder="1" applyAlignment="1">
      <alignment horizontal="center" vertical="center" wrapText="1"/>
    </xf>
    <xf numFmtId="0" fontId="14" fillId="0" borderId="39" xfId="60" applyFont="1" applyBorder="1" applyAlignment="1">
      <alignment horizontal="left" vertical="center"/>
      <protection/>
    </xf>
    <xf numFmtId="0" fontId="65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 quotePrefix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82" fontId="12" fillId="0" borderId="11" xfId="0" applyNumberFormat="1" applyFont="1" applyBorder="1" applyAlignment="1">
      <alignment horizontal="center" vertical="center" wrapText="1"/>
    </xf>
    <xf numFmtId="0" fontId="14" fillId="0" borderId="42" xfId="60" applyFont="1" applyBorder="1" applyAlignment="1">
      <alignment horizontal="left" vertical="center"/>
      <protection/>
    </xf>
    <xf numFmtId="0" fontId="14" fillId="0" borderId="43" xfId="60" applyFont="1" applyBorder="1" applyAlignment="1">
      <alignment horizontal="left" vertical="center"/>
      <protection/>
    </xf>
    <xf numFmtId="0" fontId="65" fillId="0" borderId="44" xfId="0" applyFont="1" applyBorder="1" applyAlignment="1">
      <alignment horizontal="center" vertical="center" wrapText="1"/>
    </xf>
    <xf numFmtId="0" fontId="66" fillId="0" borderId="19" xfId="0" applyFont="1" applyBorder="1" applyAlignment="1" quotePrefix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0" fontId="14" fillId="0" borderId="45" xfId="60" applyFont="1" applyBorder="1" applyAlignment="1">
      <alignment horizontal="left" vertical="center"/>
      <protection/>
    </xf>
    <xf numFmtId="0" fontId="13" fillId="0" borderId="2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182" fontId="13" fillId="35" borderId="32" xfId="0" applyNumberFormat="1" applyFont="1" applyFill="1" applyBorder="1" applyAlignment="1">
      <alignment horizontal="center" vertical="center" wrapText="1"/>
    </xf>
    <xf numFmtId="0" fontId="14" fillId="0" borderId="33" xfId="60" applyFont="1" applyBorder="1" applyAlignment="1">
      <alignment horizontal="left" vertical="center"/>
      <protection/>
    </xf>
    <xf numFmtId="0" fontId="12" fillId="0" borderId="47" xfId="0" applyFont="1" applyBorder="1" applyAlignment="1">
      <alignment horizontal="center" vertical="center" wrapText="1"/>
    </xf>
    <xf numFmtId="0" fontId="13" fillId="0" borderId="42" xfId="60" applyFont="1" applyBorder="1" applyAlignment="1">
      <alignment horizontal="center" vertical="center"/>
      <protection/>
    </xf>
    <xf numFmtId="182" fontId="12" fillId="0" borderId="41" xfId="0" applyNumberFormat="1" applyFont="1" applyBorder="1" applyAlignment="1">
      <alignment horizontal="center" vertical="center" wrapText="1"/>
    </xf>
    <xf numFmtId="0" fontId="13" fillId="0" borderId="45" xfId="60" applyFont="1" applyBorder="1" applyAlignment="1">
      <alignment horizontal="center" vertical="center"/>
      <protection/>
    </xf>
    <xf numFmtId="0" fontId="12" fillId="0" borderId="32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/>
    </xf>
    <xf numFmtId="0" fontId="66" fillId="0" borderId="48" xfId="0" applyFont="1" applyBorder="1" applyAlignment="1" quotePrefix="1">
      <alignment horizontal="left" vertical="center"/>
    </xf>
    <xf numFmtId="0" fontId="12" fillId="0" borderId="15" xfId="0" applyFont="1" applyBorder="1" applyAlignment="1">
      <alignment horizontal="center" vertical="center"/>
    </xf>
    <xf numFmtId="182" fontId="12" fillId="0" borderId="38" xfId="0" applyNumberFormat="1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6" fillId="0" borderId="41" xfId="0" applyFont="1" applyBorder="1" applyAlignment="1" quotePrefix="1">
      <alignment horizontal="left" vertical="center"/>
    </xf>
    <xf numFmtId="0" fontId="12" fillId="0" borderId="11" xfId="0" applyFont="1" applyBorder="1" applyAlignment="1">
      <alignment horizontal="center" vertical="center"/>
    </xf>
    <xf numFmtId="182" fontId="12" fillId="0" borderId="41" xfId="0" applyNumberFormat="1" applyFont="1" applyBorder="1" applyAlignment="1">
      <alignment horizontal="center" vertical="center"/>
    </xf>
    <xf numFmtId="0" fontId="12" fillId="0" borderId="42" xfId="60" applyFont="1" applyBorder="1" applyAlignment="1">
      <alignment horizontal="left" vertical="center"/>
      <protection/>
    </xf>
    <xf numFmtId="0" fontId="65" fillId="0" borderId="44" xfId="0" applyFont="1" applyBorder="1" applyAlignment="1">
      <alignment horizontal="center" vertical="center"/>
    </xf>
    <xf numFmtId="0" fontId="66" fillId="0" borderId="19" xfId="0" applyFont="1" applyBorder="1" applyAlignment="1" quotePrefix="1">
      <alignment horizontal="left" vertical="center"/>
    </xf>
    <xf numFmtId="0" fontId="64" fillId="0" borderId="1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0" fontId="12" fillId="0" borderId="33" xfId="60" applyFont="1" applyBorder="1" applyAlignment="1">
      <alignment vertical="center"/>
      <protection/>
    </xf>
    <xf numFmtId="0" fontId="66" fillId="0" borderId="38" xfId="0" applyFont="1" applyBorder="1" applyAlignment="1" quotePrefix="1">
      <alignment horizontal="left" vertical="center"/>
    </xf>
    <xf numFmtId="182" fontId="12" fillId="0" borderId="38" xfId="0" applyNumberFormat="1" applyFont="1" applyBorder="1" applyAlignment="1">
      <alignment horizontal="center" vertical="center" wrapText="1"/>
    </xf>
    <xf numFmtId="0" fontId="13" fillId="0" borderId="39" xfId="60" applyFont="1" applyBorder="1" applyAlignment="1">
      <alignment horizontal="center" vertical="center"/>
      <protection/>
    </xf>
    <xf numFmtId="182" fontId="12" fillId="0" borderId="19" xfId="0" applyNumberFormat="1" applyFont="1" applyBorder="1" applyAlignment="1">
      <alignment horizontal="center" vertical="center" wrapText="1"/>
    </xf>
    <xf numFmtId="0" fontId="12" fillId="0" borderId="45" xfId="60" applyFont="1" applyBorder="1" applyAlignment="1">
      <alignment vertical="center"/>
      <protection/>
    </xf>
    <xf numFmtId="0" fontId="12" fillId="0" borderId="39" xfId="60" applyFont="1" applyBorder="1" applyAlignment="1">
      <alignment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12" fillId="0" borderId="42" xfId="60" applyFont="1" applyBorder="1" applyAlignment="1">
      <alignment vertical="center"/>
      <protection/>
    </xf>
    <xf numFmtId="0" fontId="65" fillId="0" borderId="29" xfId="0" applyFont="1" applyBorder="1" applyAlignment="1">
      <alignment horizontal="center" vertical="center" wrapText="1"/>
    </xf>
    <xf numFmtId="182" fontId="12" fillId="0" borderId="48" xfId="0" applyNumberFormat="1" applyFont="1" applyBorder="1" applyAlignment="1">
      <alignment horizontal="center" vertical="center" wrapText="1"/>
    </xf>
    <xf numFmtId="0" fontId="12" fillId="0" borderId="49" xfId="60" applyFont="1" applyBorder="1" applyAlignment="1">
      <alignment vertical="center"/>
      <protection/>
    </xf>
    <xf numFmtId="0" fontId="13" fillId="35" borderId="46" xfId="0" applyFont="1" applyFill="1" applyBorder="1" applyAlignment="1">
      <alignment horizontal="center" vertical="center" wrapText="1"/>
    </xf>
    <xf numFmtId="0" fontId="12" fillId="0" borderId="47" xfId="60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12" fillId="0" borderId="14" xfId="60" applyFont="1" applyBorder="1" applyAlignment="1">
      <alignment horizontal="center" vertical="center" wrapText="1"/>
      <protection/>
    </xf>
    <xf numFmtId="0" fontId="12" fillId="0" borderId="15" xfId="60" applyFont="1" applyBorder="1" applyAlignment="1">
      <alignment horizontal="center" vertical="center" wrapText="1"/>
      <protection/>
    </xf>
    <xf numFmtId="0" fontId="12" fillId="0" borderId="12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65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3" xfId="60" applyFont="1" applyBorder="1" applyAlignment="1">
      <alignment vertical="center"/>
      <protection/>
    </xf>
    <xf numFmtId="0" fontId="12" fillId="0" borderId="51" xfId="60" applyFont="1" applyBorder="1" applyAlignment="1">
      <alignment horizontal="center" vertical="center" wrapText="1"/>
      <protection/>
    </xf>
    <xf numFmtId="182" fontId="12" fillId="0" borderId="52" xfId="0" applyNumberFormat="1" applyFont="1" applyBorder="1" applyAlignment="1">
      <alignment horizontal="center" vertical="center" wrapText="1"/>
    </xf>
    <xf numFmtId="0" fontId="64" fillId="0" borderId="53" xfId="0" applyFont="1" applyBorder="1" applyAlignment="1">
      <alignment vertical="center"/>
    </xf>
    <xf numFmtId="0" fontId="64" fillId="0" borderId="54" xfId="0" applyFont="1" applyBorder="1" applyAlignment="1">
      <alignment vertical="center"/>
    </xf>
    <xf numFmtId="0" fontId="9" fillId="0" borderId="0" xfId="60" applyFont="1" applyAlignment="1">
      <alignment horizontal="center"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>
      <alignment vertical="center" wrapText="1"/>
      <protection/>
    </xf>
    <xf numFmtId="171" fontId="2" fillId="0" borderId="0" xfId="42" applyFont="1" applyBorder="1" applyAlignment="1" quotePrefix="1">
      <alignment vertical="center"/>
    </xf>
    <xf numFmtId="171" fontId="2" fillId="0" borderId="0" xfId="42" applyFont="1" applyBorder="1" applyAlignment="1">
      <alignment vertical="center"/>
    </xf>
    <xf numFmtId="187" fontId="2" fillId="0" borderId="0" xfId="60" applyNumberFormat="1" applyFont="1" applyBorder="1">
      <alignment/>
      <protection/>
    </xf>
    <xf numFmtId="171" fontId="2" fillId="0" borderId="0" xfId="42" applyFont="1" applyBorder="1" applyAlignment="1" quotePrefix="1">
      <alignment/>
    </xf>
    <xf numFmtId="171" fontId="2" fillId="0" borderId="0" xfId="42" applyFont="1" applyBorder="1" applyAlignment="1">
      <alignment horizontal="right"/>
    </xf>
    <xf numFmtId="171" fontId="2" fillId="0" borderId="0" xfId="42" applyFont="1" applyBorder="1" applyAlignment="1">
      <alignment/>
    </xf>
    <xf numFmtId="0" fontId="2" fillId="0" borderId="0" xfId="60" applyFont="1" applyAlignment="1">
      <alignment horizontal="left"/>
      <protection/>
    </xf>
    <xf numFmtId="184" fontId="2" fillId="0" borderId="0" xfId="42" applyNumberFormat="1" applyFont="1" applyAlignment="1">
      <alignment horizontal="center"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Alignment="1" quotePrefix="1">
      <alignment horizontal="center" vertical="center"/>
      <protection/>
    </xf>
    <xf numFmtId="180" fontId="9" fillId="0" borderId="0" xfId="60" applyNumberFormat="1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Alignment="1">
      <alignment/>
      <protection/>
    </xf>
    <xf numFmtId="0" fontId="13" fillId="35" borderId="55" xfId="0" applyFont="1" applyFill="1" applyBorder="1" applyAlignment="1" quotePrefix="1">
      <alignment horizontal="center" vertical="center"/>
    </xf>
    <xf numFmtId="0" fontId="13" fillId="35" borderId="56" xfId="0" applyFont="1" applyFill="1" applyBorder="1" applyAlignment="1">
      <alignment horizontal="right" vertical="center"/>
    </xf>
    <xf numFmtId="0" fontId="13" fillId="35" borderId="57" xfId="0" applyFont="1" applyFill="1" applyBorder="1" applyAlignment="1">
      <alignment horizontal="right" vertical="center"/>
    </xf>
    <xf numFmtId="196" fontId="13" fillId="35" borderId="46" xfId="0" applyNumberFormat="1" applyFont="1" applyFill="1" applyBorder="1" applyAlignment="1" quotePrefix="1">
      <alignment horizontal="center" vertical="center"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/>
      <protection/>
    </xf>
    <xf numFmtId="0" fontId="12" fillId="0" borderId="5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0" borderId="58" xfId="60" applyFont="1" applyBorder="1" applyAlignment="1">
      <alignment vertical="center" wrapText="1"/>
      <protection/>
    </xf>
    <xf numFmtId="0" fontId="0" fillId="0" borderId="36" xfId="0" applyBorder="1" applyAlignment="1">
      <alignment vertical="center" wrapText="1"/>
    </xf>
    <xf numFmtId="0" fontId="13" fillId="0" borderId="59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3" fillId="0" borderId="60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63" fillId="0" borderId="61" xfId="0" applyFont="1" applyBorder="1" applyAlignment="1">
      <alignment horizontal="justify" vertical="center"/>
    </xf>
    <xf numFmtId="0" fontId="67" fillId="0" borderId="62" xfId="0" applyFont="1" applyBorder="1" applyAlignment="1">
      <alignment horizontal="justify" vertical="center"/>
    </xf>
    <xf numFmtId="0" fontId="13" fillId="35" borderId="32" xfId="0" applyFont="1" applyFill="1" applyBorder="1" applyAlignment="1">
      <alignment horizontal="center" vertical="center" wrapText="1"/>
    </xf>
    <xf numFmtId="0" fontId="68" fillId="35" borderId="35" xfId="0" applyFont="1" applyFill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/>
    </xf>
    <xf numFmtId="0" fontId="67" fillId="0" borderId="31" xfId="0" applyFont="1" applyBorder="1" applyAlignment="1">
      <alignment vertical="center"/>
    </xf>
    <xf numFmtId="0" fontId="67" fillId="0" borderId="64" xfId="0" applyFont="1" applyBorder="1" applyAlignment="1">
      <alignment vertical="center"/>
    </xf>
    <xf numFmtId="0" fontId="67" fillId="0" borderId="65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62" xfId="0" applyFont="1" applyBorder="1" applyAlignment="1">
      <alignment vertical="center"/>
    </xf>
    <xf numFmtId="0" fontId="63" fillId="0" borderId="64" xfId="0" applyFont="1" applyBorder="1" applyAlignment="1">
      <alignment vertical="center"/>
    </xf>
    <xf numFmtId="0" fontId="63" fillId="0" borderId="66" xfId="0" applyFont="1" applyBorder="1" applyAlignment="1">
      <alignment horizontal="justify" vertical="center"/>
    </xf>
    <xf numFmtId="0" fontId="62" fillId="0" borderId="67" xfId="0" applyFont="1" applyBorder="1" applyAlignment="1">
      <alignment vertical="center"/>
    </xf>
    <xf numFmtId="0" fontId="62" fillId="0" borderId="64" xfId="0" applyFont="1" applyBorder="1" applyAlignment="1">
      <alignment vertical="center"/>
    </xf>
    <xf numFmtId="0" fontId="62" fillId="0" borderId="65" xfId="0" applyFont="1" applyBorder="1" applyAlignment="1">
      <alignment vertical="center"/>
    </xf>
    <xf numFmtId="0" fontId="67" fillId="0" borderId="34" xfId="0" applyFont="1" applyBorder="1" applyAlignment="1">
      <alignment horizontal="center" vertical="center" wrapText="1"/>
    </xf>
    <xf numFmtId="0" fontId="13" fillId="35" borderId="55" xfId="0" applyFont="1" applyFill="1" applyBorder="1" applyAlignment="1">
      <alignment horizontal="center" vertical="center" wrapText="1"/>
    </xf>
    <xf numFmtId="0" fontId="58" fillId="35" borderId="3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63" fillId="0" borderId="61" xfId="0" applyFont="1" applyBorder="1" applyAlignment="1">
      <alignment horizontal="justify" vertical="center" wrapText="1"/>
    </xf>
    <xf numFmtId="0" fontId="62" fillId="0" borderId="62" xfId="0" applyFont="1" applyBorder="1" applyAlignment="1">
      <alignment horizontal="justify" vertical="center" wrapText="1"/>
    </xf>
    <xf numFmtId="187" fontId="13" fillId="35" borderId="32" xfId="0" applyNumberFormat="1" applyFont="1" applyFill="1" applyBorder="1" applyAlignment="1">
      <alignment horizontal="center" vertical="center" wrapText="1"/>
    </xf>
    <xf numFmtId="196" fontId="13" fillId="35" borderId="55" xfId="0" applyNumberFormat="1" applyFont="1" applyFill="1" applyBorder="1" applyAlignment="1">
      <alignment horizontal="center" vertical="center" wrapText="1"/>
    </xf>
    <xf numFmtId="196" fontId="58" fillId="35" borderId="35" xfId="0" applyNumberFormat="1" applyFont="1" applyFill="1" applyBorder="1" applyAlignment="1">
      <alignment horizontal="center" vertical="center" wrapText="1"/>
    </xf>
    <xf numFmtId="0" fontId="63" fillId="0" borderId="61" xfId="0" applyFont="1" applyBorder="1" applyAlignment="1">
      <alignment vertical="center" wrapText="1"/>
    </xf>
    <xf numFmtId="0" fontId="67" fillId="0" borderId="62" xfId="0" applyFont="1" applyBorder="1" applyAlignment="1">
      <alignment vertical="center" wrapText="1"/>
    </xf>
    <xf numFmtId="0" fontId="4" fillId="0" borderId="0" xfId="60" applyFont="1" applyAlignment="1">
      <alignment vertical="top"/>
      <protection/>
    </xf>
    <xf numFmtId="0" fontId="69" fillId="0" borderId="0" xfId="0" applyFont="1" applyAlignment="1">
      <alignment horizontal="center"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68" xfId="60" applyFont="1" applyBorder="1" applyAlignment="1">
      <alignment horizontal="center" vertical="center" wrapText="1"/>
      <protection/>
    </xf>
    <xf numFmtId="49" fontId="10" fillId="33" borderId="26" xfId="60" applyNumberFormat="1" applyFont="1" applyFill="1" applyBorder="1" applyAlignment="1">
      <alignment horizontal="center" vertical="center"/>
      <protection/>
    </xf>
    <xf numFmtId="0" fontId="63" fillId="0" borderId="64" xfId="0" applyFont="1" applyBorder="1" applyAlignment="1">
      <alignment horizontal="justify" vertical="center" wrapText="1"/>
    </xf>
    <xf numFmtId="0" fontId="67" fillId="0" borderId="65" xfId="0" applyFont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2"/>
  <sheetViews>
    <sheetView tabSelected="1" zoomScalePageLayoutView="0" workbookViewId="0" topLeftCell="A73">
      <selection activeCell="G54" sqref="G54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2" spans="1:3" ht="15">
      <c r="A2" s="196"/>
      <c r="B2" s="196"/>
      <c r="C2" s="196"/>
    </row>
    <row r="3" spans="1:11" s="1" customFormat="1" ht="18.75" customHeight="1">
      <c r="A3" s="197" t="s">
        <v>92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9.75" customHeight="1">
      <c r="A4" s="46"/>
      <c r="B4" s="46"/>
      <c r="C4" s="48"/>
      <c r="D4" s="47"/>
      <c r="E4" s="48"/>
      <c r="F4" s="48"/>
      <c r="G4" s="48"/>
      <c r="H4" s="48"/>
      <c r="I4" s="48"/>
      <c r="J4" s="48"/>
      <c r="K4" s="48"/>
    </row>
    <row r="5" spans="1:11" s="6" customFormat="1" ht="19.5" customHeight="1">
      <c r="A5" s="155" t="s">
        <v>0</v>
      </c>
      <c r="B5" s="156" t="s">
        <v>45</v>
      </c>
      <c r="C5" s="156"/>
      <c r="D5" s="157"/>
      <c r="E5" s="157"/>
      <c r="F5" s="156"/>
      <c r="G5" s="156"/>
      <c r="H5" s="156"/>
      <c r="I5" s="156"/>
      <c r="J5" s="156"/>
      <c r="K5" s="156"/>
    </row>
    <row r="6" spans="1:11" s="6" customFormat="1" ht="12.75" customHeight="1">
      <c r="A6" s="155" t="s">
        <v>1</v>
      </c>
      <c r="B6" s="156" t="s">
        <v>31</v>
      </c>
      <c r="C6" s="156"/>
      <c r="D6" s="157"/>
      <c r="E6" s="157"/>
      <c r="F6" s="156"/>
      <c r="G6" s="156"/>
      <c r="H6" s="156"/>
      <c r="I6" s="156"/>
      <c r="J6" s="156"/>
      <c r="K6" s="156"/>
    </row>
    <row r="7" spans="1:11" s="6" customFormat="1" ht="13.5" customHeight="1">
      <c r="A7" s="155" t="s">
        <v>2</v>
      </c>
      <c r="B7" s="156" t="s">
        <v>26</v>
      </c>
      <c r="C7" s="156"/>
      <c r="D7" s="155"/>
      <c r="E7" s="156"/>
      <c r="F7" s="156"/>
      <c r="G7" s="156"/>
      <c r="H7" s="156"/>
      <c r="I7" s="156"/>
      <c r="J7" s="156"/>
      <c r="K7" s="156"/>
    </row>
    <row r="8" spans="1:11" s="7" customFormat="1" ht="34.5" customHeight="1">
      <c r="A8" s="45"/>
      <c r="B8" s="187" t="s">
        <v>46</v>
      </c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2.75" customHeight="1" thickBot="1">
      <c r="A9" s="46"/>
      <c r="B9" s="46"/>
      <c r="C9" s="42"/>
      <c r="D9" s="47"/>
      <c r="E9" s="48"/>
      <c r="F9" s="48"/>
      <c r="G9" s="48"/>
      <c r="H9" s="48"/>
      <c r="I9" s="48"/>
      <c r="J9" s="48"/>
      <c r="K9" s="48"/>
    </row>
    <row r="10" spans="1:11" s="2" customFormat="1" ht="59.25" customHeight="1" thickBot="1">
      <c r="A10" s="49" t="s">
        <v>4</v>
      </c>
      <c r="B10" s="198" t="s">
        <v>9</v>
      </c>
      <c r="C10" s="199"/>
      <c r="D10" s="51" t="s">
        <v>10</v>
      </c>
      <c r="E10" s="51" t="s">
        <v>11</v>
      </c>
      <c r="F10" s="51" t="s">
        <v>18</v>
      </c>
      <c r="G10" s="51" t="s">
        <v>12</v>
      </c>
      <c r="H10" s="51" t="s">
        <v>13</v>
      </c>
      <c r="I10" s="51" t="s">
        <v>14</v>
      </c>
      <c r="J10" s="50" t="s">
        <v>30</v>
      </c>
      <c r="K10" s="52" t="s">
        <v>8</v>
      </c>
    </row>
    <row r="11" spans="1:11" s="5" customFormat="1" ht="10.5" customHeight="1" thickBot="1" thickTop="1">
      <c r="A11" s="53">
        <v>1</v>
      </c>
      <c r="B11" s="200">
        <v>2</v>
      </c>
      <c r="C11" s="200"/>
      <c r="D11" s="54">
        <v>3</v>
      </c>
      <c r="E11" s="54">
        <v>4</v>
      </c>
      <c r="F11" s="54">
        <v>5</v>
      </c>
      <c r="G11" s="54">
        <v>6</v>
      </c>
      <c r="H11" s="54"/>
      <c r="I11" s="54"/>
      <c r="J11" s="55"/>
      <c r="K11" s="56">
        <v>8</v>
      </c>
    </row>
    <row r="12" spans="1:11" s="8" customFormat="1" ht="11.25" customHeight="1" thickTop="1">
      <c r="A12" s="57"/>
      <c r="B12" s="58"/>
      <c r="C12" s="59"/>
      <c r="D12" s="60"/>
      <c r="E12" s="61" t="s">
        <v>21</v>
      </c>
      <c r="F12" s="61" t="s">
        <v>21</v>
      </c>
      <c r="G12" s="60"/>
      <c r="H12" s="61" t="s">
        <v>21</v>
      </c>
      <c r="I12" s="61"/>
      <c r="J12" s="62"/>
      <c r="K12" s="63"/>
    </row>
    <row r="13" spans="1:11" s="9" customFormat="1" ht="35.25" customHeight="1">
      <c r="A13" s="64" t="s">
        <v>0</v>
      </c>
      <c r="B13" s="201" t="s">
        <v>47</v>
      </c>
      <c r="C13" s="202"/>
      <c r="D13" s="65"/>
      <c r="E13" s="66">
        <f>SUM(E14:E18)</f>
        <v>4</v>
      </c>
      <c r="F13" s="66"/>
      <c r="G13" s="66">
        <v>3</v>
      </c>
      <c r="H13" s="66">
        <f>SUM(H14:H18)</f>
        <v>11</v>
      </c>
      <c r="I13" s="66">
        <f>SUM(I14:I18)</f>
        <v>11</v>
      </c>
      <c r="J13" s="67">
        <f>SUM(J14:J18)</f>
        <v>0.009166666666666667</v>
      </c>
      <c r="K13" s="68" t="s">
        <v>15</v>
      </c>
    </row>
    <row r="14" spans="1:11" s="9" customFormat="1" ht="14.25" customHeight="1">
      <c r="A14" s="69"/>
      <c r="B14" s="70" t="s">
        <v>7</v>
      </c>
      <c r="C14" s="25" t="s">
        <v>38</v>
      </c>
      <c r="D14" s="71" t="s">
        <v>28</v>
      </c>
      <c r="E14" s="71">
        <v>1</v>
      </c>
      <c r="F14" s="71" t="s">
        <v>20</v>
      </c>
      <c r="G14" s="71">
        <v>2</v>
      </c>
      <c r="H14" s="71">
        <f>E14*G14</f>
        <v>2</v>
      </c>
      <c r="I14" s="71">
        <f>H14*1</f>
        <v>2</v>
      </c>
      <c r="J14" s="72">
        <f>+I14/1200</f>
        <v>0.0016666666666666668</v>
      </c>
      <c r="K14" s="73" t="s">
        <v>16</v>
      </c>
    </row>
    <row r="15" spans="1:11" s="9" customFormat="1" ht="14.25" customHeight="1">
      <c r="A15" s="74"/>
      <c r="B15" s="75" t="s">
        <v>7</v>
      </c>
      <c r="C15" s="22" t="s">
        <v>35</v>
      </c>
      <c r="D15" s="76" t="s">
        <v>5</v>
      </c>
      <c r="E15" s="76">
        <v>1</v>
      </c>
      <c r="F15" s="76" t="s">
        <v>20</v>
      </c>
      <c r="G15" s="76">
        <v>3</v>
      </c>
      <c r="H15" s="76">
        <f>E15*G15</f>
        <v>3</v>
      </c>
      <c r="I15" s="76">
        <f>H15*1</f>
        <v>3</v>
      </c>
      <c r="J15" s="77">
        <f>+I15/1200</f>
        <v>0.0025</v>
      </c>
      <c r="K15" s="78" t="s">
        <v>17</v>
      </c>
    </row>
    <row r="16" spans="1:11" s="9" customFormat="1" ht="14.25" customHeight="1">
      <c r="A16" s="74"/>
      <c r="B16" s="75" t="s">
        <v>7</v>
      </c>
      <c r="C16" s="22" t="s">
        <v>33</v>
      </c>
      <c r="D16" s="76" t="s">
        <v>27</v>
      </c>
      <c r="E16" s="76">
        <v>1</v>
      </c>
      <c r="F16" s="76" t="s">
        <v>20</v>
      </c>
      <c r="G16" s="76">
        <v>3</v>
      </c>
      <c r="H16" s="76">
        <f>E16*G16</f>
        <v>3</v>
      </c>
      <c r="I16" s="76">
        <f>H16*1</f>
        <v>3</v>
      </c>
      <c r="J16" s="77">
        <f>+I16/1200</f>
        <v>0.0025</v>
      </c>
      <c r="K16" s="78"/>
    </row>
    <row r="17" spans="1:11" s="9" customFormat="1" ht="14.25" customHeight="1">
      <c r="A17" s="74"/>
      <c r="B17" s="75" t="s">
        <v>7</v>
      </c>
      <c r="C17" s="30" t="s">
        <v>32</v>
      </c>
      <c r="D17" s="76" t="s">
        <v>27</v>
      </c>
      <c r="E17" s="76">
        <v>1</v>
      </c>
      <c r="F17" s="76" t="s">
        <v>20</v>
      </c>
      <c r="G17" s="76">
        <v>3</v>
      </c>
      <c r="H17" s="76">
        <f>+E17*G17</f>
        <v>3</v>
      </c>
      <c r="I17" s="76">
        <f>H17*1</f>
        <v>3</v>
      </c>
      <c r="J17" s="77">
        <f>+I17/1200</f>
        <v>0.0025</v>
      </c>
      <c r="K17" s="79"/>
    </row>
    <row r="18" spans="1:11" s="9" customFormat="1" ht="14.25" customHeight="1">
      <c r="A18" s="80"/>
      <c r="B18" s="81"/>
      <c r="C18" s="32"/>
      <c r="D18" s="82"/>
      <c r="E18" s="82"/>
      <c r="F18" s="82"/>
      <c r="G18" s="82"/>
      <c r="H18" s="82"/>
      <c r="I18" s="82"/>
      <c r="J18" s="83"/>
      <c r="K18" s="84"/>
    </row>
    <row r="19" spans="1:11" s="9" customFormat="1" ht="28.5" customHeight="1">
      <c r="A19" s="85" t="s">
        <v>1</v>
      </c>
      <c r="B19" s="166" t="s">
        <v>48</v>
      </c>
      <c r="C19" s="178"/>
      <c r="D19" s="86"/>
      <c r="E19" s="87">
        <f>SUM(E20:E24)</f>
        <v>4</v>
      </c>
      <c r="F19" s="87"/>
      <c r="G19" s="87">
        <v>3</v>
      </c>
      <c r="H19" s="87">
        <f>+H20++H21+H22+H24</f>
        <v>9</v>
      </c>
      <c r="I19" s="87">
        <f>+I20++I21+I22+I24</f>
        <v>9</v>
      </c>
      <c r="J19" s="88">
        <f>+J20++J21+J22+J24</f>
        <v>0.0075</v>
      </c>
      <c r="K19" s="89" t="s">
        <v>23</v>
      </c>
    </row>
    <row r="20" spans="1:11" s="9" customFormat="1" ht="14.25" customHeight="1">
      <c r="A20" s="69"/>
      <c r="B20" s="70" t="s">
        <v>7</v>
      </c>
      <c r="C20" s="35" t="s">
        <v>36</v>
      </c>
      <c r="D20" s="90" t="s">
        <v>29</v>
      </c>
      <c r="E20" s="71">
        <v>1</v>
      </c>
      <c r="F20" s="71" t="s">
        <v>20</v>
      </c>
      <c r="G20" s="71">
        <v>3</v>
      </c>
      <c r="H20" s="71">
        <f>E20*G20</f>
        <v>3</v>
      </c>
      <c r="I20" s="71">
        <f>H20*1</f>
        <v>3</v>
      </c>
      <c r="J20" s="72">
        <f>+I20/1200</f>
        <v>0.0025</v>
      </c>
      <c r="K20" s="73" t="s">
        <v>24</v>
      </c>
    </row>
    <row r="21" spans="1:11" s="9" customFormat="1" ht="14.25" customHeight="1">
      <c r="A21" s="74"/>
      <c r="B21" s="75" t="s">
        <v>7</v>
      </c>
      <c r="C21" s="33" t="s">
        <v>34</v>
      </c>
      <c r="D21" s="76" t="s">
        <v>29</v>
      </c>
      <c r="E21" s="76">
        <v>1</v>
      </c>
      <c r="F21" s="76" t="s">
        <v>20</v>
      </c>
      <c r="G21" s="76">
        <v>3</v>
      </c>
      <c r="H21" s="76">
        <f>E21*G21</f>
        <v>3</v>
      </c>
      <c r="I21" s="76">
        <f>+H21*1</f>
        <v>3</v>
      </c>
      <c r="J21" s="77">
        <f>+I21/1200</f>
        <v>0.0025</v>
      </c>
      <c r="K21" s="91"/>
    </row>
    <row r="22" spans="1:11" s="9" customFormat="1" ht="14.25" customHeight="1">
      <c r="A22" s="74"/>
      <c r="B22" s="75" t="s">
        <v>7</v>
      </c>
      <c r="C22" s="33" t="s">
        <v>44</v>
      </c>
      <c r="D22" s="76" t="s">
        <v>5</v>
      </c>
      <c r="E22" s="76">
        <v>1</v>
      </c>
      <c r="F22" s="76" t="s">
        <v>20</v>
      </c>
      <c r="G22" s="76">
        <v>3</v>
      </c>
      <c r="H22" s="76">
        <f>E22*G22</f>
        <v>3</v>
      </c>
      <c r="I22" s="76">
        <f>+H22*1</f>
        <v>3</v>
      </c>
      <c r="J22" s="77">
        <f>+I22/1200</f>
        <v>0.0025</v>
      </c>
      <c r="K22" s="91"/>
    </row>
    <row r="23" spans="1:11" s="9" customFormat="1" ht="14.25" customHeight="1">
      <c r="A23" s="74"/>
      <c r="B23" s="75" t="s">
        <v>7</v>
      </c>
      <c r="C23" s="33" t="s">
        <v>37</v>
      </c>
      <c r="D23" s="76" t="s">
        <v>5</v>
      </c>
      <c r="E23" s="76">
        <v>1</v>
      </c>
      <c r="F23" s="76" t="s">
        <v>20</v>
      </c>
      <c r="G23" s="76">
        <v>3</v>
      </c>
      <c r="H23" s="76">
        <f>E23*G23</f>
        <v>3</v>
      </c>
      <c r="I23" s="76">
        <f>+H23*1</f>
        <v>3</v>
      </c>
      <c r="J23" s="92">
        <f>+I23/1200</f>
        <v>0.0025</v>
      </c>
      <c r="K23" s="91"/>
    </row>
    <row r="24" spans="1:11" s="9" customFormat="1" ht="14.25" customHeight="1">
      <c r="A24" s="80"/>
      <c r="B24" s="81"/>
      <c r="C24" s="34"/>
      <c r="D24" s="82"/>
      <c r="E24" s="82"/>
      <c r="F24" s="82"/>
      <c r="G24" s="82"/>
      <c r="H24" s="82"/>
      <c r="I24" s="82"/>
      <c r="J24" s="83"/>
      <c r="K24" s="93"/>
    </row>
    <row r="25" spans="1:11" s="9" customFormat="1" ht="24.75" customHeight="1">
      <c r="A25" s="85">
        <v>3</v>
      </c>
      <c r="B25" s="194" t="s">
        <v>86</v>
      </c>
      <c r="C25" s="195"/>
      <c r="D25" s="94"/>
      <c r="E25" s="87">
        <f>SUM(E26:E30)</f>
        <v>5</v>
      </c>
      <c r="F25" s="87"/>
      <c r="G25" s="87">
        <v>1</v>
      </c>
      <c r="H25" s="87">
        <f>SUM(H26:H30)</f>
        <v>7</v>
      </c>
      <c r="I25" s="87">
        <f>SUM(I26:I30)</f>
        <v>7</v>
      </c>
      <c r="J25" s="88">
        <f>SUM(J26:J30)</f>
        <v>0.005833333333333334</v>
      </c>
      <c r="K25" s="89" t="s">
        <v>23</v>
      </c>
    </row>
    <row r="26" spans="1:11" s="9" customFormat="1" ht="14.25" customHeight="1">
      <c r="A26" s="95"/>
      <c r="B26" s="96" t="s">
        <v>7</v>
      </c>
      <c r="C26" s="35" t="s">
        <v>49</v>
      </c>
      <c r="D26" s="97" t="s">
        <v>27</v>
      </c>
      <c r="E26" s="97">
        <v>1</v>
      </c>
      <c r="F26" s="97" t="s">
        <v>20</v>
      </c>
      <c r="G26" s="97">
        <v>1</v>
      </c>
      <c r="H26" s="97">
        <f>+E26*G26</f>
        <v>1</v>
      </c>
      <c r="I26" s="97">
        <f>+H26*1</f>
        <v>1</v>
      </c>
      <c r="J26" s="98">
        <f>+I26/1200</f>
        <v>0.0008333333333333334</v>
      </c>
      <c r="K26" s="73" t="s">
        <v>24</v>
      </c>
    </row>
    <row r="27" spans="1:11" s="9" customFormat="1" ht="14.25" customHeight="1">
      <c r="A27" s="99"/>
      <c r="B27" s="100" t="s">
        <v>7</v>
      </c>
      <c r="C27" s="33" t="s">
        <v>50</v>
      </c>
      <c r="D27" s="101" t="s">
        <v>77</v>
      </c>
      <c r="E27" s="101">
        <v>2</v>
      </c>
      <c r="F27" s="101" t="s">
        <v>20</v>
      </c>
      <c r="G27" s="101">
        <v>2</v>
      </c>
      <c r="H27" s="101">
        <f>+G27*E27</f>
        <v>4</v>
      </c>
      <c r="I27" s="101">
        <f>+H27*1</f>
        <v>4</v>
      </c>
      <c r="J27" s="102">
        <f>+I27/1200</f>
        <v>0.0033333333333333335</v>
      </c>
      <c r="K27" s="78" t="s">
        <v>25</v>
      </c>
    </row>
    <row r="28" spans="1:11" s="9" customFormat="1" ht="14.25" customHeight="1">
      <c r="A28" s="99"/>
      <c r="B28" s="100" t="s">
        <v>7</v>
      </c>
      <c r="C28" s="33" t="s">
        <v>51</v>
      </c>
      <c r="D28" s="101" t="s">
        <v>27</v>
      </c>
      <c r="E28" s="101">
        <v>1</v>
      </c>
      <c r="F28" s="101" t="s">
        <v>20</v>
      </c>
      <c r="G28" s="101">
        <v>1</v>
      </c>
      <c r="H28" s="101">
        <f>E28*G28</f>
        <v>1</v>
      </c>
      <c r="I28" s="101">
        <f>H28*1</f>
        <v>1</v>
      </c>
      <c r="J28" s="102">
        <f>+I28/1200</f>
        <v>0.0008333333333333334</v>
      </c>
      <c r="K28" s="103"/>
    </row>
    <row r="29" spans="1:11" s="9" customFormat="1" ht="14.25" customHeight="1">
      <c r="A29" s="99"/>
      <c r="B29" s="100" t="s">
        <v>7</v>
      </c>
      <c r="C29" s="33" t="s">
        <v>52</v>
      </c>
      <c r="D29" s="101" t="s">
        <v>27</v>
      </c>
      <c r="E29" s="101">
        <v>1</v>
      </c>
      <c r="F29" s="101" t="s">
        <v>20</v>
      </c>
      <c r="G29" s="101">
        <v>1</v>
      </c>
      <c r="H29" s="101">
        <f>E29*G29</f>
        <v>1</v>
      </c>
      <c r="I29" s="101">
        <f>H29*1</f>
        <v>1</v>
      </c>
      <c r="J29" s="102">
        <f>+I29/1200</f>
        <v>0.0008333333333333334</v>
      </c>
      <c r="K29" s="91"/>
    </row>
    <row r="30" spans="1:11" s="9" customFormat="1" ht="14.25" customHeight="1">
      <c r="A30" s="104"/>
      <c r="B30" s="105"/>
      <c r="C30" s="106"/>
      <c r="D30" s="107"/>
      <c r="E30" s="107"/>
      <c r="F30" s="107"/>
      <c r="G30" s="107"/>
      <c r="H30" s="107"/>
      <c r="I30" s="107"/>
      <c r="J30" s="108"/>
      <c r="K30" s="93"/>
    </row>
    <row r="31" spans="1:11" s="10" customFormat="1" ht="27.75" customHeight="1">
      <c r="A31" s="85">
        <v>4</v>
      </c>
      <c r="B31" s="189" t="s">
        <v>53</v>
      </c>
      <c r="C31" s="190"/>
      <c r="D31" s="94"/>
      <c r="E31" s="87">
        <f>SUM(E32:E36)</f>
        <v>6</v>
      </c>
      <c r="F31" s="87"/>
      <c r="G31" s="87">
        <v>1</v>
      </c>
      <c r="H31" s="87">
        <f>SUM(H32:H36)</f>
        <v>6</v>
      </c>
      <c r="I31" s="87">
        <f>SUM(I32:I36)</f>
        <v>6</v>
      </c>
      <c r="J31" s="88">
        <f>SUM(J32:J36)</f>
        <v>0.005</v>
      </c>
      <c r="K31" s="109"/>
    </row>
    <row r="32" spans="1:11" s="10" customFormat="1" ht="24.75" customHeight="1">
      <c r="A32" s="69"/>
      <c r="B32" s="110" t="s">
        <v>7</v>
      </c>
      <c r="C32" s="35" t="s">
        <v>80</v>
      </c>
      <c r="D32" s="71" t="s">
        <v>27</v>
      </c>
      <c r="E32" s="71">
        <v>2</v>
      </c>
      <c r="F32" s="71" t="s">
        <v>20</v>
      </c>
      <c r="G32" s="71">
        <v>1</v>
      </c>
      <c r="H32" s="71">
        <f>E32*G32</f>
        <v>2</v>
      </c>
      <c r="I32" s="71">
        <f>H32*1</f>
        <v>2</v>
      </c>
      <c r="J32" s="111">
        <f>+I32/1200</f>
        <v>0.0016666666666666668</v>
      </c>
      <c r="K32" s="112"/>
    </row>
    <row r="33" spans="1:11" s="10" customFormat="1" ht="14.25" customHeight="1">
      <c r="A33" s="74"/>
      <c r="B33" s="100" t="s">
        <v>7</v>
      </c>
      <c r="C33" s="33" t="s">
        <v>54</v>
      </c>
      <c r="D33" s="76" t="s">
        <v>27</v>
      </c>
      <c r="E33" s="76">
        <v>2</v>
      </c>
      <c r="F33" s="76" t="s">
        <v>20</v>
      </c>
      <c r="G33" s="76">
        <v>1</v>
      </c>
      <c r="H33" s="76">
        <f>+G33*E33</f>
        <v>2</v>
      </c>
      <c r="I33" s="76">
        <f>+H33*1</f>
        <v>2</v>
      </c>
      <c r="J33" s="92">
        <f>+I33/1200</f>
        <v>0.0016666666666666668</v>
      </c>
      <c r="K33" s="91"/>
    </row>
    <row r="34" spans="1:11" s="10" customFormat="1" ht="15" customHeight="1">
      <c r="A34" s="74"/>
      <c r="B34" s="100" t="s">
        <v>7</v>
      </c>
      <c r="C34" s="33" t="s">
        <v>55</v>
      </c>
      <c r="D34" s="76" t="s">
        <v>27</v>
      </c>
      <c r="E34" s="76">
        <v>1</v>
      </c>
      <c r="F34" s="76" t="s">
        <v>20</v>
      </c>
      <c r="G34" s="76">
        <v>1</v>
      </c>
      <c r="H34" s="76">
        <f>+G34*E34</f>
        <v>1</v>
      </c>
      <c r="I34" s="76">
        <f>+H34*1</f>
        <v>1</v>
      </c>
      <c r="J34" s="92">
        <f>+I34/1200</f>
        <v>0.0008333333333333334</v>
      </c>
      <c r="K34" s="91"/>
    </row>
    <row r="35" spans="1:11" s="10" customFormat="1" ht="15" customHeight="1">
      <c r="A35" s="74"/>
      <c r="B35" s="100" t="s">
        <v>7</v>
      </c>
      <c r="C35" s="33" t="s">
        <v>56</v>
      </c>
      <c r="D35" s="76" t="s">
        <v>5</v>
      </c>
      <c r="E35" s="76">
        <v>1</v>
      </c>
      <c r="F35" s="76" t="s">
        <v>20</v>
      </c>
      <c r="G35" s="76">
        <v>1</v>
      </c>
      <c r="H35" s="76">
        <f>+G35*E35</f>
        <v>1</v>
      </c>
      <c r="I35" s="76">
        <f>+H35*1</f>
        <v>1</v>
      </c>
      <c r="J35" s="92">
        <f>+I35/1200</f>
        <v>0.0008333333333333334</v>
      </c>
      <c r="K35" s="91"/>
    </row>
    <row r="36" spans="1:11" s="10" customFormat="1" ht="14.25" customHeight="1">
      <c r="A36" s="80"/>
      <c r="B36" s="81"/>
      <c r="C36" s="34"/>
      <c r="D36" s="82"/>
      <c r="E36" s="82"/>
      <c r="F36" s="82"/>
      <c r="G36" s="82"/>
      <c r="H36" s="82"/>
      <c r="I36" s="82"/>
      <c r="J36" s="113"/>
      <c r="K36" s="114"/>
    </row>
    <row r="37" spans="1:11" s="10" customFormat="1" ht="24.75" customHeight="1">
      <c r="A37" s="85">
        <v>5</v>
      </c>
      <c r="B37" s="194" t="s">
        <v>88</v>
      </c>
      <c r="C37" s="195"/>
      <c r="D37" s="94"/>
      <c r="E37" s="87">
        <f>SUM(E38:E43)</f>
        <v>9</v>
      </c>
      <c r="F37" s="87"/>
      <c r="G37" s="87">
        <v>4</v>
      </c>
      <c r="H37" s="87">
        <f>SUM(H38:H43)</f>
        <v>27</v>
      </c>
      <c r="I37" s="87">
        <f>SUM(I38:I43)</f>
        <v>60</v>
      </c>
      <c r="J37" s="88">
        <f>SUM(J38:J43)</f>
        <v>0.05</v>
      </c>
      <c r="K37" s="109"/>
    </row>
    <row r="38" spans="1:11" s="10" customFormat="1" ht="14.25" customHeight="1">
      <c r="A38" s="69"/>
      <c r="B38" s="96" t="s">
        <v>7</v>
      </c>
      <c r="C38" s="43" t="s">
        <v>89</v>
      </c>
      <c r="D38" s="71" t="s">
        <v>27</v>
      </c>
      <c r="E38" s="71">
        <v>2</v>
      </c>
      <c r="F38" s="71" t="s">
        <v>19</v>
      </c>
      <c r="G38" s="71">
        <v>1</v>
      </c>
      <c r="H38" s="71">
        <f>E38*G38</f>
        <v>2</v>
      </c>
      <c r="I38" s="71">
        <f>H38*12</f>
        <v>24</v>
      </c>
      <c r="J38" s="111">
        <f>+I38/1200</f>
        <v>0.02</v>
      </c>
      <c r="K38" s="115"/>
    </row>
    <row r="39" spans="1:11" s="10" customFormat="1" ht="14.25" customHeight="1">
      <c r="A39" s="74"/>
      <c r="B39" s="100" t="s">
        <v>7</v>
      </c>
      <c r="C39" s="33" t="s">
        <v>58</v>
      </c>
      <c r="D39" s="76" t="s">
        <v>5</v>
      </c>
      <c r="E39" s="116">
        <v>3</v>
      </c>
      <c r="F39" s="76" t="s">
        <v>20</v>
      </c>
      <c r="G39" s="76">
        <v>4</v>
      </c>
      <c r="H39" s="76">
        <f>+E39*G39</f>
        <v>12</v>
      </c>
      <c r="I39" s="76">
        <f>H39*1</f>
        <v>12</v>
      </c>
      <c r="J39" s="92">
        <f>+I39/1200</f>
        <v>0.01</v>
      </c>
      <c r="K39" s="117"/>
    </row>
    <row r="40" spans="1:11" s="10" customFormat="1" ht="14.25" customHeight="1">
      <c r="A40" s="74"/>
      <c r="B40" s="100" t="s">
        <v>7</v>
      </c>
      <c r="C40" s="33" t="s">
        <v>57</v>
      </c>
      <c r="D40" s="76" t="s">
        <v>27</v>
      </c>
      <c r="E40" s="116">
        <v>2</v>
      </c>
      <c r="F40" s="76" t="s">
        <v>20</v>
      </c>
      <c r="G40" s="76">
        <v>4</v>
      </c>
      <c r="H40" s="76">
        <f>E40*G40</f>
        <v>8</v>
      </c>
      <c r="I40" s="76">
        <f>H40*1</f>
        <v>8</v>
      </c>
      <c r="J40" s="92">
        <f>+I40/1200</f>
        <v>0.006666666666666667</v>
      </c>
      <c r="K40" s="117"/>
    </row>
    <row r="41" spans="1:11" s="10" customFormat="1" ht="14.25" customHeight="1">
      <c r="A41" s="74"/>
      <c r="B41" s="100" t="s">
        <v>7</v>
      </c>
      <c r="C41" s="33" t="s">
        <v>90</v>
      </c>
      <c r="D41" s="76" t="s">
        <v>5</v>
      </c>
      <c r="E41" s="116">
        <v>1</v>
      </c>
      <c r="F41" s="76" t="s">
        <v>19</v>
      </c>
      <c r="G41" s="76">
        <v>1</v>
      </c>
      <c r="H41" s="76">
        <f>E41*G41</f>
        <v>1</v>
      </c>
      <c r="I41" s="76">
        <f>H41*12</f>
        <v>12</v>
      </c>
      <c r="J41" s="92">
        <f>+I41/1200</f>
        <v>0.01</v>
      </c>
      <c r="K41" s="117"/>
    </row>
    <row r="42" spans="1:11" s="10" customFormat="1" ht="15" customHeight="1">
      <c r="A42" s="74"/>
      <c r="B42" s="100" t="s">
        <v>7</v>
      </c>
      <c r="C42" s="33" t="s">
        <v>81</v>
      </c>
      <c r="D42" s="76" t="s">
        <v>5</v>
      </c>
      <c r="E42" s="116">
        <v>1</v>
      </c>
      <c r="F42" s="76" t="s">
        <v>20</v>
      </c>
      <c r="G42" s="76">
        <v>4</v>
      </c>
      <c r="H42" s="76">
        <f>E42*G42</f>
        <v>4</v>
      </c>
      <c r="I42" s="76">
        <f>H42*1</f>
        <v>4</v>
      </c>
      <c r="J42" s="92">
        <f>+I42/1200</f>
        <v>0.0033333333333333335</v>
      </c>
      <c r="K42" s="117"/>
    </row>
    <row r="43" spans="1:11" s="10" customFormat="1" ht="14.25" customHeight="1">
      <c r="A43" s="80"/>
      <c r="B43" s="81"/>
      <c r="C43" s="34"/>
      <c r="D43" s="82"/>
      <c r="E43" s="82"/>
      <c r="F43" s="82"/>
      <c r="G43" s="82"/>
      <c r="H43" s="82"/>
      <c r="I43" s="82"/>
      <c r="J43" s="113"/>
      <c r="K43" s="114"/>
    </row>
    <row r="44" spans="1:11" s="10" customFormat="1" ht="27.75" customHeight="1">
      <c r="A44" s="118">
        <v>6</v>
      </c>
      <c r="B44" s="189" t="s">
        <v>59</v>
      </c>
      <c r="C44" s="190"/>
      <c r="D44" s="94"/>
      <c r="E44" s="87">
        <f>SUM(E45:E49)</f>
        <v>9</v>
      </c>
      <c r="F44" s="87"/>
      <c r="G44" s="87">
        <v>6</v>
      </c>
      <c r="H44" s="87">
        <f>SUM(H45:H49)</f>
        <v>54</v>
      </c>
      <c r="I44" s="87">
        <f>SUM(I45:I49)</f>
        <v>54</v>
      </c>
      <c r="J44" s="88">
        <f>SUM(J45:J49)</f>
        <v>0.045</v>
      </c>
      <c r="K44" s="109"/>
    </row>
    <row r="45" spans="1:11" s="10" customFormat="1" ht="15" customHeight="1">
      <c r="A45" s="69"/>
      <c r="B45" s="110" t="s">
        <v>7</v>
      </c>
      <c r="C45" s="35" t="s">
        <v>60</v>
      </c>
      <c r="D45" s="71" t="s">
        <v>5</v>
      </c>
      <c r="E45" s="71">
        <v>3</v>
      </c>
      <c r="F45" s="71" t="s">
        <v>20</v>
      </c>
      <c r="G45" s="71">
        <v>6</v>
      </c>
      <c r="H45" s="71">
        <f>E45*G45</f>
        <v>18</v>
      </c>
      <c r="I45" s="71">
        <f>H45*1</f>
        <v>18</v>
      </c>
      <c r="J45" s="111">
        <f>+I45/1200</f>
        <v>0.015</v>
      </c>
      <c r="K45" s="115"/>
    </row>
    <row r="46" spans="1:11" s="10" customFormat="1" ht="15" customHeight="1">
      <c r="A46" s="74"/>
      <c r="B46" s="100" t="s">
        <v>7</v>
      </c>
      <c r="C46" s="33" t="s">
        <v>62</v>
      </c>
      <c r="D46" s="76" t="s">
        <v>5</v>
      </c>
      <c r="E46" s="76">
        <v>2</v>
      </c>
      <c r="F46" s="76" t="s">
        <v>20</v>
      </c>
      <c r="G46" s="76">
        <v>6</v>
      </c>
      <c r="H46" s="76">
        <f>+G46*E46</f>
        <v>12</v>
      </c>
      <c r="I46" s="76">
        <f>+H46*1</f>
        <v>12</v>
      </c>
      <c r="J46" s="119">
        <f>+I46/1200</f>
        <v>0.01</v>
      </c>
      <c r="K46" s="120"/>
    </row>
    <row r="47" spans="1:11" s="10" customFormat="1" ht="24.75" customHeight="1">
      <c r="A47" s="74"/>
      <c r="B47" s="100" t="s">
        <v>7</v>
      </c>
      <c r="C47" s="44" t="s">
        <v>61</v>
      </c>
      <c r="D47" s="76" t="s">
        <v>5</v>
      </c>
      <c r="E47" s="76">
        <v>3</v>
      </c>
      <c r="F47" s="76" t="s">
        <v>20</v>
      </c>
      <c r="G47" s="76">
        <v>6</v>
      </c>
      <c r="H47" s="76">
        <f>+G47*E47</f>
        <v>18</v>
      </c>
      <c r="I47" s="76">
        <f>+H47*1</f>
        <v>18</v>
      </c>
      <c r="J47" s="119">
        <f>+I47/1200</f>
        <v>0.015</v>
      </c>
      <c r="K47" s="120"/>
    </row>
    <row r="48" spans="1:11" s="10" customFormat="1" ht="24.75" customHeight="1">
      <c r="A48" s="74"/>
      <c r="B48" s="100" t="s">
        <v>7</v>
      </c>
      <c r="C48" s="33" t="s">
        <v>82</v>
      </c>
      <c r="D48" s="76" t="s">
        <v>5</v>
      </c>
      <c r="E48" s="76">
        <v>1</v>
      </c>
      <c r="F48" s="76" t="s">
        <v>20</v>
      </c>
      <c r="G48" s="76">
        <v>6</v>
      </c>
      <c r="H48" s="76">
        <f>+G48*E48</f>
        <v>6</v>
      </c>
      <c r="I48" s="76">
        <f>+H48*1</f>
        <v>6</v>
      </c>
      <c r="J48" s="119">
        <f>+I48/1200</f>
        <v>0.005</v>
      </c>
      <c r="K48" s="117"/>
    </row>
    <row r="49" spans="1:11" s="10" customFormat="1" ht="15" customHeight="1">
      <c r="A49" s="80"/>
      <c r="B49" s="81"/>
      <c r="C49" s="34"/>
      <c r="D49" s="82"/>
      <c r="E49" s="82"/>
      <c r="F49" s="82"/>
      <c r="G49" s="82"/>
      <c r="H49" s="82"/>
      <c r="I49" s="82"/>
      <c r="J49" s="113"/>
      <c r="K49" s="114"/>
    </row>
    <row r="50" spans="1:11" s="10" customFormat="1" ht="19.5" customHeight="1">
      <c r="A50" s="118">
        <v>7</v>
      </c>
      <c r="B50" s="179" t="s">
        <v>87</v>
      </c>
      <c r="C50" s="175"/>
      <c r="D50" s="94"/>
      <c r="E50" s="87">
        <f>SUM(E51:E55)</f>
        <v>5</v>
      </c>
      <c r="F50" s="121"/>
      <c r="G50" s="87">
        <v>6</v>
      </c>
      <c r="H50" s="87">
        <f>SUM(H51:H55)</f>
        <v>30</v>
      </c>
      <c r="I50" s="87">
        <f>SUM(I51:I55)</f>
        <v>30</v>
      </c>
      <c r="J50" s="88">
        <f>SUM(J51:J55)</f>
        <v>0.025</v>
      </c>
      <c r="K50" s="109"/>
    </row>
    <row r="51" spans="1:11" s="10" customFormat="1" ht="15" customHeight="1">
      <c r="A51" s="69"/>
      <c r="B51" s="110" t="s">
        <v>7</v>
      </c>
      <c r="C51" s="35" t="s">
        <v>63</v>
      </c>
      <c r="D51" s="71" t="s">
        <v>5</v>
      </c>
      <c r="E51" s="71">
        <v>1</v>
      </c>
      <c r="F51" s="122" t="s">
        <v>20</v>
      </c>
      <c r="G51" s="71">
        <v>6</v>
      </c>
      <c r="H51" s="71">
        <f>+G51*E51</f>
        <v>6</v>
      </c>
      <c r="I51" s="71">
        <f>+H51*1</f>
        <v>6</v>
      </c>
      <c r="J51" s="72">
        <f>+I51/1200</f>
        <v>0.005</v>
      </c>
      <c r="K51" s="115"/>
    </row>
    <row r="52" spans="1:11" s="10" customFormat="1" ht="14.25" customHeight="1">
      <c r="A52" s="74"/>
      <c r="B52" s="100" t="s">
        <v>7</v>
      </c>
      <c r="C52" s="33" t="s">
        <v>64</v>
      </c>
      <c r="D52" s="76" t="s">
        <v>5</v>
      </c>
      <c r="E52" s="76">
        <v>1</v>
      </c>
      <c r="F52" s="123" t="s">
        <v>20</v>
      </c>
      <c r="G52" s="76">
        <v>6</v>
      </c>
      <c r="H52" s="76">
        <f>+G52*E52</f>
        <v>6</v>
      </c>
      <c r="I52" s="76">
        <f>+H52*1</f>
        <v>6</v>
      </c>
      <c r="J52" s="77">
        <f>+I52/1200</f>
        <v>0.005</v>
      </c>
      <c r="K52" s="117"/>
    </row>
    <row r="53" spans="1:11" s="10" customFormat="1" ht="15" customHeight="1">
      <c r="A53" s="74"/>
      <c r="B53" s="100" t="s">
        <v>7</v>
      </c>
      <c r="C53" s="33" t="s">
        <v>83</v>
      </c>
      <c r="D53" s="76" t="s">
        <v>27</v>
      </c>
      <c r="E53" s="76">
        <v>2</v>
      </c>
      <c r="F53" s="123" t="s">
        <v>20</v>
      </c>
      <c r="G53" s="76">
        <v>6</v>
      </c>
      <c r="H53" s="76">
        <f>+G53*E53</f>
        <v>12</v>
      </c>
      <c r="I53" s="76">
        <f>+H53*1</f>
        <v>12</v>
      </c>
      <c r="J53" s="77">
        <f>+I53/1200</f>
        <v>0.01</v>
      </c>
      <c r="K53" s="117"/>
    </row>
    <row r="54" spans="1:11" s="10" customFormat="1" ht="24.75" customHeight="1">
      <c r="A54" s="74"/>
      <c r="B54" s="100" t="s">
        <v>7</v>
      </c>
      <c r="C54" s="33" t="s">
        <v>65</v>
      </c>
      <c r="D54" s="76" t="s">
        <v>27</v>
      </c>
      <c r="E54" s="76">
        <v>1</v>
      </c>
      <c r="F54" s="123" t="s">
        <v>20</v>
      </c>
      <c r="G54" s="76">
        <v>6</v>
      </c>
      <c r="H54" s="76">
        <f>+G54*E54</f>
        <v>6</v>
      </c>
      <c r="I54" s="76">
        <f>+H54*1</f>
        <v>6</v>
      </c>
      <c r="J54" s="77">
        <f>+I54/1200</f>
        <v>0.005</v>
      </c>
      <c r="K54" s="117"/>
    </row>
    <row r="55" spans="1:11" s="10" customFormat="1" ht="14.25" customHeight="1">
      <c r="A55" s="80"/>
      <c r="B55" s="105"/>
      <c r="C55" s="34"/>
      <c r="D55" s="82"/>
      <c r="E55" s="82"/>
      <c r="F55" s="124"/>
      <c r="G55" s="82"/>
      <c r="H55" s="82"/>
      <c r="I55" s="82"/>
      <c r="J55" s="83"/>
      <c r="K55" s="114"/>
    </row>
    <row r="56" spans="1:11" s="10" customFormat="1" ht="28.5" customHeight="1">
      <c r="A56" s="118">
        <v>8</v>
      </c>
      <c r="B56" s="166" t="s">
        <v>91</v>
      </c>
      <c r="C56" s="167"/>
      <c r="D56" s="94"/>
      <c r="E56" s="87">
        <f>SUM(E57:E61)</f>
        <v>30</v>
      </c>
      <c r="F56" s="87"/>
      <c r="G56" s="87">
        <v>8</v>
      </c>
      <c r="H56" s="87">
        <f>SUM(H57:H61)</f>
        <v>784</v>
      </c>
      <c r="I56" s="87">
        <f>SUM(I57:I61)</f>
        <v>784</v>
      </c>
      <c r="J56" s="88">
        <f>SUM(J57:J61)</f>
        <v>0.6533333333333333</v>
      </c>
      <c r="K56" s="109"/>
    </row>
    <row r="57" spans="1:11" s="10" customFormat="1" ht="15" customHeight="1">
      <c r="A57" s="69"/>
      <c r="B57" s="110" t="s">
        <v>7</v>
      </c>
      <c r="C57" s="35" t="s">
        <v>66</v>
      </c>
      <c r="D57" s="71" t="s">
        <v>5</v>
      </c>
      <c r="E57" s="71">
        <v>2</v>
      </c>
      <c r="F57" s="125" t="s">
        <v>20</v>
      </c>
      <c r="G57" s="71">
        <v>8</v>
      </c>
      <c r="H57" s="71">
        <f>+E57*G57</f>
        <v>16</v>
      </c>
      <c r="I57" s="71">
        <f>+H57*1</f>
        <v>16</v>
      </c>
      <c r="J57" s="111">
        <f>+I57/1200</f>
        <v>0.013333333333333334</v>
      </c>
      <c r="K57" s="115"/>
    </row>
    <row r="58" spans="1:11" s="10" customFormat="1" ht="15" customHeight="1">
      <c r="A58" s="74"/>
      <c r="B58" s="100" t="s">
        <v>7</v>
      </c>
      <c r="C58" s="33" t="s">
        <v>85</v>
      </c>
      <c r="D58" s="76" t="s">
        <v>5</v>
      </c>
      <c r="E58" s="76">
        <v>6</v>
      </c>
      <c r="F58" s="123" t="s">
        <v>20</v>
      </c>
      <c r="G58" s="76">
        <v>8</v>
      </c>
      <c r="H58" s="76">
        <f>+G58*E58</f>
        <v>48</v>
      </c>
      <c r="I58" s="76">
        <f>+H58*1</f>
        <v>48</v>
      </c>
      <c r="J58" s="92">
        <f>+I58/1200</f>
        <v>0.04</v>
      </c>
      <c r="K58" s="117"/>
    </row>
    <row r="59" spans="1:11" s="10" customFormat="1" ht="15" customHeight="1">
      <c r="A59" s="74"/>
      <c r="B59" s="100" t="s">
        <v>7</v>
      </c>
      <c r="C59" s="33" t="s">
        <v>84</v>
      </c>
      <c r="D59" s="76" t="s">
        <v>5</v>
      </c>
      <c r="E59" s="76">
        <v>5</v>
      </c>
      <c r="F59" s="123" t="s">
        <v>20</v>
      </c>
      <c r="G59" s="76">
        <v>8</v>
      </c>
      <c r="H59" s="76">
        <f>+G59*E59</f>
        <v>40</v>
      </c>
      <c r="I59" s="76">
        <f>+H59*1</f>
        <v>40</v>
      </c>
      <c r="J59" s="92">
        <f>+I59/1200</f>
        <v>0.03333333333333333</v>
      </c>
      <c r="K59" s="117"/>
    </row>
    <row r="60" spans="1:11" s="10" customFormat="1" ht="15" customHeight="1">
      <c r="A60" s="74"/>
      <c r="B60" s="100" t="s">
        <v>7</v>
      </c>
      <c r="C60" s="33" t="s">
        <v>67</v>
      </c>
      <c r="D60" s="76" t="s">
        <v>5</v>
      </c>
      <c r="E60" s="76">
        <v>17</v>
      </c>
      <c r="F60" s="123" t="s">
        <v>20</v>
      </c>
      <c r="G60" s="76">
        <v>40</v>
      </c>
      <c r="H60" s="76">
        <f>+G60*E60</f>
        <v>680</v>
      </c>
      <c r="I60" s="76">
        <f>+H60*1</f>
        <v>680</v>
      </c>
      <c r="J60" s="92">
        <f>+I60/1200</f>
        <v>0.5666666666666667</v>
      </c>
      <c r="K60" s="117"/>
    </row>
    <row r="61" spans="1:11" s="10" customFormat="1" ht="14.25" customHeight="1">
      <c r="A61" s="80"/>
      <c r="B61" s="81"/>
      <c r="C61" s="34"/>
      <c r="D61" s="82"/>
      <c r="E61" s="82"/>
      <c r="F61" s="124"/>
      <c r="G61" s="82"/>
      <c r="H61" s="82"/>
      <c r="I61" s="82"/>
      <c r="J61" s="113"/>
      <c r="K61" s="114"/>
    </row>
    <row r="62" spans="1:11" s="10" customFormat="1" ht="24.75" customHeight="1">
      <c r="A62" s="118">
        <v>9</v>
      </c>
      <c r="B62" s="166" t="s">
        <v>68</v>
      </c>
      <c r="C62" s="167"/>
      <c r="D62" s="94"/>
      <c r="E62" s="87">
        <f>SUM(E63:E68)</f>
        <v>9</v>
      </c>
      <c r="F62" s="87"/>
      <c r="G62" s="87">
        <v>4</v>
      </c>
      <c r="H62" s="87">
        <f>SUM(H63:H68)</f>
        <v>36</v>
      </c>
      <c r="I62" s="87">
        <f>SUM(I63:I68)</f>
        <v>36</v>
      </c>
      <c r="J62" s="88">
        <f>SUM(J63:J68)</f>
        <v>0.030000000000000002</v>
      </c>
      <c r="K62" s="109"/>
    </row>
    <row r="63" spans="1:11" s="10" customFormat="1" ht="24.75" customHeight="1">
      <c r="A63" s="69"/>
      <c r="B63" s="110" t="s">
        <v>7</v>
      </c>
      <c r="C63" s="35" t="s">
        <v>69</v>
      </c>
      <c r="D63" s="71" t="s">
        <v>5</v>
      </c>
      <c r="E63" s="71">
        <v>2</v>
      </c>
      <c r="F63" s="125" t="s">
        <v>20</v>
      </c>
      <c r="G63" s="71">
        <v>4</v>
      </c>
      <c r="H63" s="71">
        <f>+G63*E63</f>
        <v>8</v>
      </c>
      <c r="I63" s="126">
        <f>+H63*1</f>
        <v>8</v>
      </c>
      <c r="J63" s="111">
        <f>+I63/1200</f>
        <v>0.006666666666666667</v>
      </c>
      <c r="K63" s="115"/>
    </row>
    <row r="64" spans="1:11" s="10" customFormat="1" ht="15" customHeight="1">
      <c r="A64" s="74"/>
      <c r="B64" s="100" t="s">
        <v>7</v>
      </c>
      <c r="C64" s="33" t="s">
        <v>70</v>
      </c>
      <c r="D64" s="76" t="s">
        <v>5</v>
      </c>
      <c r="E64" s="76">
        <v>2</v>
      </c>
      <c r="F64" s="123" t="s">
        <v>20</v>
      </c>
      <c r="G64" s="76">
        <v>4</v>
      </c>
      <c r="H64" s="76">
        <f>+G64*E64</f>
        <v>8</v>
      </c>
      <c r="I64" s="127">
        <f>+H64*1</f>
        <v>8</v>
      </c>
      <c r="J64" s="92">
        <f>+I64/1200</f>
        <v>0.006666666666666667</v>
      </c>
      <c r="K64" s="117"/>
    </row>
    <row r="65" spans="1:11" s="10" customFormat="1" ht="15" customHeight="1">
      <c r="A65" s="74"/>
      <c r="B65" s="100" t="s">
        <v>7</v>
      </c>
      <c r="C65" s="33" t="s">
        <v>71</v>
      </c>
      <c r="D65" s="76" t="s">
        <v>5</v>
      </c>
      <c r="E65" s="76">
        <v>2</v>
      </c>
      <c r="F65" s="123" t="s">
        <v>20</v>
      </c>
      <c r="G65" s="76">
        <v>4</v>
      </c>
      <c r="H65" s="76">
        <f>+G65*E65</f>
        <v>8</v>
      </c>
      <c r="I65" s="127">
        <f>+H65*1</f>
        <v>8</v>
      </c>
      <c r="J65" s="92">
        <f>+I65/1200</f>
        <v>0.006666666666666667</v>
      </c>
      <c r="K65" s="117"/>
    </row>
    <row r="66" spans="1:11" s="10" customFormat="1" ht="14.25" customHeight="1">
      <c r="A66" s="74"/>
      <c r="B66" s="100" t="s">
        <v>7</v>
      </c>
      <c r="C66" s="33" t="s">
        <v>72</v>
      </c>
      <c r="D66" s="76" t="s">
        <v>5</v>
      </c>
      <c r="E66" s="76">
        <v>2</v>
      </c>
      <c r="F66" s="123" t="s">
        <v>20</v>
      </c>
      <c r="G66" s="76">
        <v>4</v>
      </c>
      <c r="H66" s="76">
        <f>+G66*E66</f>
        <v>8</v>
      </c>
      <c r="I66" s="127">
        <f>+H66*1</f>
        <v>8</v>
      </c>
      <c r="J66" s="92">
        <f>+I66/1200</f>
        <v>0.006666666666666667</v>
      </c>
      <c r="K66" s="117"/>
    </row>
    <row r="67" spans="1:11" s="10" customFormat="1" ht="14.25" customHeight="1">
      <c r="A67" s="128"/>
      <c r="B67" s="75" t="s">
        <v>7</v>
      </c>
      <c r="C67" s="33" t="s">
        <v>73</v>
      </c>
      <c r="D67" s="76" t="s">
        <v>5</v>
      </c>
      <c r="E67" s="129">
        <v>1</v>
      </c>
      <c r="F67" s="123" t="s">
        <v>20</v>
      </c>
      <c r="G67" s="76">
        <v>4</v>
      </c>
      <c r="H67" s="76">
        <f>+G67*E67</f>
        <v>4</v>
      </c>
      <c r="I67" s="127">
        <f>+H67*1</f>
        <v>4</v>
      </c>
      <c r="J67" s="92">
        <f>+I67/1200</f>
        <v>0.0033333333333333335</v>
      </c>
      <c r="K67" s="130"/>
    </row>
    <row r="68" spans="1:11" s="10" customFormat="1" ht="14.25" customHeight="1">
      <c r="A68" s="128"/>
      <c r="B68" s="81"/>
      <c r="C68" s="34"/>
      <c r="D68" s="129"/>
      <c r="E68" s="129"/>
      <c r="F68" s="131"/>
      <c r="G68" s="129"/>
      <c r="H68" s="129"/>
      <c r="I68" s="129"/>
      <c r="J68" s="132"/>
      <c r="K68" s="130"/>
    </row>
    <row r="69" spans="1:11" s="10" customFormat="1" ht="14.25" customHeight="1">
      <c r="A69" s="170">
        <v>10</v>
      </c>
      <c r="B69" s="180" t="s">
        <v>74</v>
      </c>
      <c r="C69" s="181"/>
      <c r="D69" s="158"/>
      <c r="E69" s="185">
        <f>SUM(E71:E74)</f>
        <v>10</v>
      </c>
      <c r="F69" s="185"/>
      <c r="G69" s="185">
        <v>8</v>
      </c>
      <c r="H69" s="185">
        <f>SUM(H71:H74)</f>
        <v>80</v>
      </c>
      <c r="I69" s="185">
        <f>SUM(I71:I74)</f>
        <v>80</v>
      </c>
      <c r="J69" s="192">
        <f>SUM(J71:J74)</f>
        <v>0.06666666666666667</v>
      </c>
      <c r="K69" s="158"/>
    </row>
    <row r="70" spans="1:11" s="10" customFormat="1" ht="14.25" customHeight="1">
      <c r="A70" s="184"/>
      <c r="B70" s="182"/>
      <c r="C70" s="183"/>
      <c r="D70" s="159"/>
      <c r="E70" s="186"/>
      <c r="F70" s="186"/>
      <c r="G70" s="186"/>
      <c r="H70" s="186"/>
      <c r="I70" s="186"/>
      <c r="J70" s="193"/>
      <c r="K70" s="159"/>
    </row>
    <row r="71" spans="1:11" s="10" customFormat="1" ht="14.25" customHeight="1">
      <c r="A71" s="118"/>
      <c r="B71" s="110" t="s">
        <v>7</v>
      </c>
      <c r="C71" s="25" t="s">
        <v>75</v>
      </c>
      <c r="D71" s="71" t="s">
        <v>5</v>
      </c>
      <c r="E71" s="71">
        <v>2</v>
      </c>
      <c r="F71" s="125" t="s">
        <v>20</v>
      </c>
      <c r="G71" s="71">
        <v>8</v>
      </c>
      <c r="H71" s="71">
        <f>+E71*G71</f>
        <v>16</v>
      </c>
      <c r="I71" s="71">
        <f>+H71*1</f>
        <v>16</v>
      </c>
      <c r="J71" s="111">
        <f>+I71/1200</f>
        <v>0.013333333333333334</v>
      </c>
      <c r="K71" s="115"/>
    </row>
    <row r="72" spans="1:11" s="10" customFormat="1" ht="14.25" customHeight="1">
      <c r="A72" s="118"/>
      <c r="B72" s="100" t="s">
        <v>7</v>
      </c>
      <c r="C72" s="22" t="s">
        <v>79</v>
      </c>
      <c r="D72" s="76" t="s">
        <v>5</v>
      </c>
      <c r="E72" s="76">
        <v>3</v>
      </c>
      <c r="F72" s="123" t="s">
        <v>20</v>
      </c>
      <c r="G72" s="76">
        <v>8</v>
      </c>
      <c r="H72" s="76">
        <f>+G72*E72</f>
        <v>24</v>
      </c>
      <c r="I72" s="76">
        <f>+H72*1</f>
        <v>24</v>
      </c>
      <c r="J72" s="92">
        <f>+I72/1200</f>
        <v>0.02</v>
      </c>
      <c r="K72" s="117"/>
    </row>
    <row r="73" spans="1:11" s="10" customFormat="1" ht="14.25" customHeight="1">
      <c r="A73" s="118"/>
      <c r="B73" s="100" t="s">
        <v>7</v>
      </c>
      <c r="C73" s="22" t="s">
        <v>76</v>
      </c>
      <c r="D73" s="76" t="s">
        <v>5</v>
      </c>
      <c r="E73" s="76">
        <v>3</v>
      </c>
      <c r="F73" s="123" t="s">
        <v>20</v>
      </c>
      <c r="G73" s="76">
        <v>8</v>
      </c>
      <c r="H73" s="76">
        <f>+G73*E73</f>
        <v>24</v>
      </c>
      <c r="I73" s="76">
        <f>+H73*1</f>
        <v>24</v>
      </c>
      <c r="J73" s="92">
        <f>+I73/1200</f>
        <v>0.02</v>
      </c>
      <c r="K73" s="117"/>
    </row>
    <row r="74" spans="1:11" s="10" customFormat="1" ht="14.25" customHeight="1">
      <c r="A74" s="118"/>
      <c r="B74" s="100" t="s">
        <v>7</v>
      </c>
      <c r="C74" s="22" t="s">
        <v>78</v>
      </c>
      <c r="D74" s="76" t="s">
        <v>5</v>
      </c>
      <c r="E74" s="76">
        <v>2</v>
      </c>
      <c r="F74" s="123" t="s">
        <v>20</v>
      </c>
      <c r="G74" s="76">
        <v>8</v>
      </c>
      <c r="H74" s="76">
        <f>+G74*E74</f>
        <v>16</v>
      </c>
      <c r="I74" s="76">
        <f>+H74*1</f>
        <v>16</v>
      </c>
      <c r="J74" s="92">
        <f>+I74/1200</f>
        <v>0.013333333333333334</v>
      </c>
      <c r="K74" s="117"/>
    </row>
    <row r="75" spans="1:11" s="10" customFormat="1" ht="14.25" customHeight="1">
      <c r="A75" s="118"/>
      <c r="B75" s="81"/>
      <c r="C75" s="26"/>
      <c r="D75" s="82"/>
      <c r="E75" s="82"/>
      <c r="F75" s="124"/>
      <c r="G75" s="82"/>
      <c r="H75" s="82"/>
      <c r="I75" s="82"/>
      <c r="J75" s="113"/>
      <c r="K75" s="114"/>
    </row>
    <row r="76" spans="1:11" s="10" customFormat="1" ht="15" customHeight="1">
      <c r="A76" s="170">
        <v>11</v>
      </c>
      <c r="B76" s="172" t="s">
        <v>43</v>
      </c>
      <c r="C76" s="173"/>
      <c r="D76" s="176"/>
      <c r="E76" s="168">
        <f>SUM(E78:E81)</f>
        <v>4</v>
      </c>
      <c r="F76" s="168"/>
      <c r="G76" s="168">
        <v>1</v>
      </c>
      <c r="H76" s="168">
        <f>SUM(H78:H81)</f>
        <v>4</v>
      </c>
      <c r="I76" s="168">
        <f>SUM(I78:I81)</f>
        <v>243</v>
      </c>
      <c r="J76" s="191">
        <f>SUM(J78:J81)</f>
        <v>0.20249999999999999</v>
      </c>
      <c r="K76" s="160"/>
    </row>
    <row r="77" spans="1:11" s="10" customFormat="1" ht="15" customHeight="1">
      <c r="A77" s="171"/>
      <c r="B77" s="174"/>
      <c r="C77" s="175"/>
      <c r="D77" s="177"/>
      <c r="E77" s="169"/>
      <c r="F77" s="169"/>
      <c r="G77" s="169"/>
      <c r="H77" s="169"/>
      <c r="I77" s="169"/>
      <c r="J77" s="169"/>
      <c r="K77" s="161"/>
    </row>
    <row r="78" spans="1:11" s="10" customFormat="1" ht="14.25" customHeight="1">
      <c r="A78" s="69"/>
      <c r="B78" s="70" t="s">
        <v>7</v>
      </c>
      <c r="C78" s="25" t="s">
        <v>39</v>
      </c>
      <c r="D78" s="28" t="s">
        <v>27</v>
      </c>
      <c r="E78" s="28">
        <v>1</v>
      </c>
      <c r="F78" s="29" t="s">
        <v>22</v>
      </c>
      <c r="G78" s="28">
        <v>1</v>
      </c>
      <c r="H78" s="28">
        <f>+G78*E78</f>
        <v>1</v>
      </c>
      <c r="I78" s="40">
        <f>+H78*240</f>
        <v>240</v>
      </c>
      <c r="J78" s="38">
        <f>+I78/1200</f>
        <v>0.2</v>
      </c>
      <c r="K78" s="115"/>
    </row>
    <row r="79" spans="1:11" s="10" customFormat="1" ht="14.25" customHeight="1">
      <c r="A79" s="74"/>
      <c r="B79" s="75" t="s">
        <v>7</v>
      </c>
      <c r="C79" s="22" t="s">
        <v>40</v>
      </c>
      <c r="D79" s="23" t="s">
        <v>27</v>
      </c>
      <c r="E79" s="23">
        <v>1</v>
      </c>
      <c r="F79" s="24" t="s">
        <v>20</v>
      </c>
      <c r="G79" s="23">
        <v>1</v>
      </c>
      <c r="H79" s="23">
        <f>+G79*E79</f>
        <v>1</v>
      </c>
      <c r="I79" s="41">
        <f>+H79*1</f>
        <v>1</v>
      </c>
      <c r="J79" s="36">
        <f>+I79/1200</f>
        <v>0.0008333333333333334</v>
      </c>
      <c r="K79" s="117"/>
    </row>
    <row r="80" spans="1:11" s="10" customFormat="1" ht="14.25" customHeight="1">
      <c r="A80" s="74"/>
      <c r="B80" s="75" t="s">
        <v>7</v>
      </c>
      <c r="C80" s="22" t="s">
        <v>41</v>
      </c>
      <c r="D80" s="23" t="s">
        <v>27</v>
      </c>
      <c r="E80" s="23">
        <v>1</v>
      </c>
      <c r="F80" s="24" t="s">
        <v>20</v>
      </c>
      <c r="G80" s="23">
        <v>1</v>
      </c>
      <c r="H80" s="23">
        <f>+G80*E80</f>
        <v>1</v>
      </c>
      <c r="I80" s="41">
        <f>+H80*1</f>
        <v>1</v>
      </c>
      <c r="J80" s="36">
        <f>+I80/1200</f>
        <v>0.0008333333333333334</v>
      </c>
      <c r="K80" s="117"/>
    </row>
    <row r="81" spans="1:11" s="10" customFormat="1" ht="14.25" customHeight="1">
      <c r="A81" s="74"/>
      <c r="B81" s="75" t="s">
        <v>7</v>
      </c>
      <c r="C81" s="22" t="s">
        <v>42</v>
      </c>
      <c r="D81" s="23" t="s">
        <v>27</v>
      </c>
      <c r="E81" s="23">
        <v>1</v>
      </c>
      <c r="F81" s="24" t="s">
        <v>20</v>
      </c>
      <c r="G81" s="23">
        <v>1</v>
      </c>
      <c r="H81" s="23">
        <f>+G81*E81</f>
        <v>1</v>
      </c>
      <c r="I81" s="41">
        <f>+H81*1</f>
        <v>1</v>
      </c>
      <c r="J81" s="36">
        <f>+I81/1200</f>
        <v>0.0008333333333333334</v>
      </c>
      <c r="K81" s="117"/>
    </row>
    <row r="82" spans="1:11" s="10" customFormat="1" ht="14.25" customHeight="1">
      <c r="A82" s="80"/>
      <c r="B82" s="39"/>
      <c r="C82" s="26"/>
      <c r="D82" s="27"/>
      <c r="E82" s="27"/>
      <c r="F82" s="31"/>
      <c r="G82" s="27"/>
      <c r="H82" s="27"/>
      <c r="I82" s="27"/>
      <c r="J82" s="37"/>
      <c r="K82" s="114"/>
    </row>
    <row r="83" spans="1:12" s="10" customFormat="1" ht="19.5" customHeight="1">
      <c r="A83" s="162" t="s">
        <v>3</v>
      </c>
      <c r="B83" s="163"/>
      <c r="C83" s="163"/>
      <c r="D83" s="163"/>
      <c r="E83" s="163"/>
      <c r="F83" s="163"/>
      <c r="G83" s="163"/>
      <c r="H83" s="151">
        <f>+H76+H62+H56+H50+H44+H37+H31+H25+H19+H13+H69</f>
        <v>1048</v>
      </c>
      <c r="I83" s="151">
        <f>+I76+I62+I56+I50+I44+I37+I31+I25+I19+I13+I69</f>
        <v>1320</v>
      </c>
      <c r="J83" s="154">
        <f>+J76+J62+J56+J50+J44+J37+J31+J25+J19+J13+J69</f>
        <v>1.1</v>
      </c>
      <c r="K83" s="133"/>
      <c r="L83" s="11"/>
    </row>
    <row r="84" spans="1:11" s="10" customFormat="1" ht="19.5" customHeight="1" thickBot="1">
      <c r="A84" s="164" t="s">
        <v>6</v>
      </c>
      <c r="B84" s="165"/>
      <c r="C84" s="165"/>
      <c r="D84" s="165"/>
      <c r="E84" s="165"/>
      <c r="F84" s="165"/>
      <c r="G84" s="165"/>
      <c r="H84" s="152"/>
      <c r="I84" s="152"/>
      <c r="J84" s="153">
        <v>1</v>
      </c>
      <c r="K84" s="134"/>
    </row>
    <row r="85" spans="1:11" ht="15">
      <c r="A85" s="46"/>
      <c r="B85" s="46"/>
      <c r="C85" s="48"/>
      <c r="D85" s="47"/>
      <c r="E85" s="48"/>
      <c r="F85" s="48"/>
      <c r="G85" s="48"/>
      <c r="H85" s="48"/>
      <c r="I85" s="48"/>
      <c r="J85" s="48"/>
      <c r="K85" s="48"/>
    </row>
    <row r="86" spans="1:11" ht="15">
      <c r="A86" s="46"/>
      <c r="B86" s="46"/>
      <c r="C86" s="135"/>
      <c r="D86" s="136"/>
      <c r="E86" s="136"/>
      <c r="F86" s="136"/>
      <c r="G86" s="137"/>
      <c r="H86" s="138"/>
      <c r="I86" s="139"/>
      <c r="J86" s="139"/>
      <c r="K86" s="140"/>
    </row>
    <row r="87" spans="1:11" ht="15">
      <c r="A87" s="46"/>
      <c r="B87" s="46"/>
      <c r="C87" s="48"/>
      <c r="D87" s="136"/>
      <c r="E87" s="136"/>
      <c r="F87" s="136"/>
      <c r="G87" s="137"/>
      <c r="H87" s="141"/>
      <c r="I87" s="142"/>
      <c r="J87" s="143"/>
      <c r="K87" s="144"/>
    </row>
    <row r="88" spans="1:11" ht="15">
      <c r="A88" s="46"/>
      <c r="B88" s="46"/>
      <c r="C88" s="48"/>
      <c r="D88" s="145"/>
      <c r="E88" s="47"/>
      <c r="F88" s="47"/>
      <c r="G88" s="146"/>
      <c r="H88" s="48"/>
      <c r="I88" s="46"/>
      <c r="J88" s="47"/>
      <c r="K88" s="48"/>
    </row>
    <row r="89" spans="1:11" ht="15">
      <c r="A89" s="46"/>
      <c r="B89" s="46"/>
      <c r="C89" s="48"/>
      <c r="D89" s="145"/>
      <c r="E89" s="47"/>
      <c r="F89" s="48"/>
      <c r="G89" s="147"/>
      <c r="H89" s="148"/>
      <c r="I89" s="149"/>
      <c r="J89" s="150"/>
      <c r="K89" s="150"/>
    </row>
    <row r="90" spans="1:11" ht="15">
      <c r="A90" s="46"/>
      <c r="B90" s="46"/>
      <c r="C90" s="48"/>
      <c r="D90" s="145"/>
      <c r="E90" s="47"/>
      <c r="F90" s="48"/>
      <c r="G90" s="147"/>
      <c r="H90" s="148"/>
      <c r="I90" s="149"/>
      <c r="J90" s="150"/>
      <c r="K90" s="150"/>
    </row>
    <row r="91" spans="1:11" ht="15">
      <c r="A91" s="46"/>
      <c r="B91" s="46"/>
      <c r="C91" s="48"/>
      <c r="D91" s="145"/>
      <c r="E91" s="47"/>
      <c r="F91" s="48"/>
      <c r="G91" s="147"/>
      <c r="H91" s="148"/>
      <c r="I91" s="149"/>
      <c r="J91" s="150"/>
      <c r="K91" s="150"/>
    </row>
    <row r="92" spans="1:11" ht="15">
      <c r="A92" s="46"/>
      <c r="B92" s="46"/>
      <c r="C92" s="48"/>
      <c r="D92" s="145"/>
      <c r="E92" s="47"/>
      <c r="F92" s="48"/>
      <c r="G92" s="48"/>
      <c r="H92" s="48"/>
      <c r="I92" s="46"/>
      <c r="J92" s="48"/>
      <c r="K92" s="48"/>
    </row>
    <row r="93" spans="1:11" ht="15">
      <c r="A93" s="46"/>
      <c r="B93" s="46"/>
      <c r="C93" s="48"/>
      <c r="D93" s="145"/>
      <c r="E93" s="47"/>
      <c r="F93" s="48"/>
      <c r="G93" s="48"/>
      <c r="H93" s="48"/>
      <c r="I93" s="46"/>
      <c r="J93" s="48"/>
      <c r="K93" s="48"/>
    </row>
    <row r="94" spans="4:9" ht="15">
      <c r="D94" s="13"/>
      <c r="E94" s="2"/>
      <c r="I94" s="4"/>
    </row>
    <row r="95" spans="4:9" ht="15">
      <c r="D95" s="13"/>
      <c r="E95" s="2"/>
      <c r="I95" s="4"/>
    </row>
    <row r="96" spans="2:9" ht="15">
      <c r="B96" s="15"/>
      <c r="C96" s="12"/>
      <c r="D96" s="16"/>
      <c r="E96" s="17"/>
      <c r="F96" s="12"/>
      <c r="I96" s="4"/>
    </row>
    <row r="97" spans="2:9" ht="15">
      <c r="B97" s="15"/>
      <c r="C97" s="12"/>
      <c r="D97" s="16"/>
      <c r="E97" s="17"/>
      <c r="F97" s="12"/>
      <c r="I97" s="4"/>
    </row>
    <row r="98" spans="2:6" ht="15">
      <c r="B98" s="15"/>
      <c r="C98" s="12"/>
      <c r="D98" s="16"/>
      <c r="E98" s="17"/>
      <c r="F98" s="12"/>
    </row>
    <row r="99" spans="2:9" ht="15">
      <c r="B99" s="15"/>
      <c r="C99" s="12"/>
      <c r="D99" s="16"/>
      <c r="E99" s="17"/>
      <c r="F99" s="12"/>
      <c r="I99" s="14"/>
    </row>
    <row r="100" spans="2:6" ht="15">
      <c r="B100" s="15"/>
      <c r="C100" s="18"/>
      <c r="D100" s="19"/>
      <c r="E100" s="20"/>
      <c r="F100" s="12"/>
    </row>
    <row r="101" spans="2:6" ht="15">
      <c r="B101" s="15"/>
      <c r="C101" s="12"/>
      <c r="D101" s="21"/>
      <c r="E101" s="12"/>
      <c r="F101" s="12"/>
    </row>
    <row r="102" spans="2:6" ht="15">
      <c r="B102" s="15"/>
      <c r="C102" s="12"/>
      <c r="D102" s="17"/>
      <c r="E102" s="12"/>
      <c r="F102" s="12"/>
    </row>
  </sheetData>
  <sheetProtection/>
  <mergeCells count="36">
    <mergeCell ref="I69:I70"/>
    <mergeCell ref="J69:J70"/>
    <mergeCell ref="B31:C31"/>
    <mergeCell ref="B37:C37"/>
    <mergeCell ref="A2:C2"/>
    <mergeCell ref="A3:K3"/>
    <mergeCell ref="B10:C10"/>
    <mergeCell ref="B11:C11"/>
    <mergeCell ref="B13:C13"/>
    <mergeCell ref="B25:C25"/>
    <mergeCell ref="E69:E70"/>
    <mergeCell ref="F69:F70"/>
    <mergeCell ref="B8:K8"/>
    <mergeCell ref="H76:H77"/>
    <mergeCell ref="B44:C44"/>
    <mergeCell ref="I76:I77"/>
    <mergeCell ref="F76:F77"/>
    <mergeCell ref="J76:J77"/>
    <mergeCell ref="G69:G70"/>
    <mergeCell ref="H69:H70"/>
    <mergeCell ref="B19:C19"/>
    <mergeCell ref="B50:C50"/>
    <mergeCell ref="B62:C62"/>
    <mergeCell ref="B69:C70"/>
    <mergeCell ref="A69:A70"/>
    <mergeCell ref="D69:D70"/>
    <mergeCell ref="K69:K70"/>
    <mergeCell ref="K76:K77"/>
    <mergeCell ref="A83:G83"/>
    <mergeCell ref="A84:G84"/>
    <mergeCell ref="B56:C56"/>
    <mergeCell ref="G76:G77"/>
    <mergeCell ref="A76:A77"/>
    <mergeCell ref="B76:C77"/>
    <mergeCell ref="D76:D77"/>
    <mergeCell ref="E76:E77"/>
  </mergeCells>
  <printOptions horizontalCentered="1"/>
  <pageMargins left="0" right="0" top="0" bottom="0" header="0.118110236220472" footer="0.118110236220472"/>
  <pageSetup horizontalDpi="300" verticalDpi="3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2018-03-08T21:54:25Z</cp:lastPrinted>
  <dcterms:created xsi:type="dcterms:W3CDTF">2012-01-12T04:09:51Z</dcterms:created>
  <dcterms:modified xsi:type="dcterms:W3CDTF">2018-03-09T20:38:56Z</dcterms:modified>
  <cp:category/>
  <cp:version/>
  <cp:contentType/>
  <cp:contentStatus/>
</cp:coreProperties>
</file>