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X38" i="1"/>
  <c r="Y38" i="1" s="1"/>
  <c r="R38" i="1"/>
  <c r="S38" i="1" s="1"/>
  <c r="P38" i="1"/>
  <c r="Q38" i="1" s="1"/>
  <c r="L38" i="1"/>
  <c r="M38" i="1" s="1"/>
  <c r="J38" i="1"/>
  <c r="K38" i="1" s="1"/>
  <c r="H38" i="1"/>
  <c r="G38" i="1"/>
  <c r="E38" i="1"/>
  <c r="D38" i="1"/>
  <c r="X37" i="1"/>
  <c r="Z37" i="1" s="1"/>
  <c r="AA37" i="1" s="1"/>
  <c r="W37" i="1"/>
  <c r="V37" i="1"/>
  <c r="T37" i="1"/>
  <c r="S37" i="1"/>
  <c r="Q37" i="1"/>
  <c r="N37" i="1"/>
  <c r="O37" i="1" s="1"/>
  <c r="M37" i="1"/>
  <c r="K37" i="1"/>
  <c r="I37" i="1"/>
  <c r="U37" i="1" s="1"/>
  <c r="F37" i="1"/>
  <c r="C37" i="1"/>
  <c r="B37" i="1"/>
  <c r="AC36" i="1"/>
  <c r="AA36" i="1"/>
  <c r="Z36" i="1"/>
  <c r="X36" i="1"/>
  <c r="Y36" i="1" s="1"/>
  <c r="V36" i="1"/>
  <c r="W36" i="1" s="1"/>
  <c r="T36" i="1"/>
  <c r="U36" i="1" s="1"/>
  <c r="S36" i="1"/>
  <c r="Q36" i="1"/>
  <c r="N36" i="1"/>
  <c r="O36" i="1" s="1"/>
  <c r="M36" i="1"/>
  <c r="K36" i="1"/>
  <c r="I36" i="1"/>
  <c r="F36" i="1"/>
  <c r="C36" i="1"/>
  <c r="B36" i="1"/>
  <c r="X35" i="1"/>
  <c r="Y35" i="1" s="1"/>
  <c r="V35" i="1"/>
  <c r="Z35" i="1" s="1"/>
  <c r="AA35" i="1" s="1"/>
  <c r="T35" i="1"/>
  <c r="S35" i="1"/>
  <c r="Q35" i="1"/>
  <c r="N35" i="1"/>
  <c r="O35" i="1" s="1"/>
  <c r="M35" i="1"/>
  <c r="K35" i="1"/>
  <c r="I35" i="1"/>
  <c r="AC35" i="1" s="1"/>
  <c r="F35" i="1"/>
  <c r="C35" i="1"/>
  <c r="B35" i="1"/>
  <c r="AC34" i="1"/>
  <c r="Z34" i="1"/>
  <c r="AA34" i="1" s="1"/>
  <c r="Y34" i="1"/>
  <c r="X34" i="1"/>
  <c r="V34" i="1"/>
  <c r="W34" i="1" s="1"/>
  <c r="T34" i="1"/>
  <c r="U34" i="1" s="1"/>
  <c r="S34" i="1"/>
  <c r="Q34" i="1"/>
  <c r="O34" i="1"/>
  <c r="N34" i="1"/>
  <c r="M34" i="1"/>
  <c r="K34" i="1"/>
  <c r="I34" i="1"/>
  <c r="F34" i="1"/>
  <c r="C34" i="1"/>
  <c r="B34" i="1"/>
  <c r="AC33" i="1"/>
  <c r="X33" i="1"/>
  <c r="Y33" i="1" s="1"/>
  <c r="V33" i="1"/>
  <c r="Z33" i="1" s="1"/>
  <c r="AA33" i="1" s="1"/>
  <c r="T33" i="1"/>
  <c r="U33" i="1" s="1"/>
  <c r="S33" i="1"/>
  <c r="Q33" i="1"/>
  <c r="N33" i="1"/>
  <c r="O33" i="1" s="1"/>
  <c r="M33" i="1"/>
  <c r="K33" i="1"/>
  <c r="I33" i="1"/>
  <c r="F33" i="1"/>
  <c r="C33" i="1"/>
  <c r="B33" i="1"/>
  <c r="X32" i="1"/>
  <c r="Y32" i="1" s="1"/>
  <c r="W32" i="1"/>
  <c r="V32" i="1"/>
  <c r="Z32" i="1" s="1"/>
  <c r="AA32" i="1" s="1"/>
  <c r="T32" i="1"/>
  <c r="S32" i="1"/>
  <c r="Q32" i="1"/>
  <c r="N32" i="1"/>
  <c r="O32" i="1" s="1"/>
  <c r="M32" i="1"/>
  <c r="K32" i="1"/>
  <c r="I32" i="1"/>
  <c r="U32" i="1" s="1"/>
  <c r="F32" i="1"/>
  <c r="C32" i="1"/>
  <c r="B32" i="1"/>
  <c r="Z31" i="1"/>
  <c r="AA31" i="1" s="1"/>
  <c r="Y31" i="1"/>
  <c r="X31" i="1"/>
  <c r="V31" i="1"/>
  <c r="W31" i="1" s="1"/>
  <c r="T31" i="1"/>
  <c r="S31" i="1"/>
  <c r="Q31" i="1"/>
  <c r="O31" i="1"/>
  <c r="N31" i="1"/>
  <c r="M31" i="1"/>
  <c r="K31" i="1"/>
  <c r="I31" i="1"/>
  <c r="U31" i="1" s="1"/>
  <c r="F31" i="1"/>
  <c r="C31" i="1"/>
  <c r="B31" i="1"/>
  <c r="X30" i="1"/>
  <c r="Y30" i="1" s="1"/>
  <c r="V30" i="1"/>
  <c r="Z30" i="1" s="1"/>
  <c r="AA30" i="1" s="1"/>
  <c r="T30" i="1"/>
  <c r="S30" i="1"/>
  <c r="Q30" i="1"/>
  <c r="N30" i="1"/>
  <c r="O30" i="1" s="1"/>
  <c r="M30" i="1"/>
  <c r="K30" i="1"/>
  <c r="I30" i="1"/>
  <c r="U30" i="1" s="1"/>
  <c r="F30" i="1"/>
  <c r="C30" i="1"/>
  <c r="B30" i="1"/>
  <c r="X29" i="1"/>
  <c r="Z29" i="1" s="1"/>
  <c r="AA29" i="1" s="1"/>
  <c r="W29" i="1"/>
  <c r="V29" i="1"/>
  <c r="T29" i="1"/>
  <c r="U29" i="1" s="1"/>
  <c r="S29" i="1"/>
  <c r="Q29" i="1"/>
  <c r="N29" i="1"/>
  <c r="O29" i="1" s="1"/>
  <c r="M29" i="1"/>
  <c r="K29" i="1"/>
  <c r="I29" i="1"/>
  <c r="AC29" i="1" s="1"/>
  <c r="F29" i="1"/>
  <c r="C29" i="1"/>
  <c r="B29" i="1"/>
  <c r="AC28" i="1"/>
  <c r="AA28" i="1"/>
  <c r="Z28" i="1"/>
  <c r="X28" i="1"/>
  <c r="Y28" i="1" s="1"/>
  <c r="V28" i="1"/>
  <c r="W28" i="1" s="1"/>
  <c r="T28" i="1"/>
  <c r="U28" i="1" s="1"/>
  <c r="S28" i="1"/>
  <c r="Q28" i="1"/>
  <c r="N28" i="1"/>
  <c r="O28" i="1" s="1"/>
  <c r="M28" i="1"/>
  <c r="K28" i="1"/>
  <c r="I28" i="1"/>
  <c r="F28" i="1"/>
  <c r="C28" i="1"/>
  <c r="B28" i="1"/>
  <c r="X27" i="1"/>
  <c r="Y27" i="1" s="1"/>
  <c r="V27" i="1"/>
  <c r="Z27" i="1" s="1"/>
  <c r="AA27" i="1" s="1"/>
  <c r="T27" i="1"/>
  <c r="S27" i="1"/>
  <c r="Q27" i="1"/>
  <c r="N27" i="1"/>
  <c r="O27" i="1" s="1"/>
  <c r="M27" i="1"/>
  <c r="K27" i="1"/>
  <c r="I27" i="1"/>
  <c r="AC27" i="1" s="1"/>
  <c r="F27" i="1"/>
  <c r="C27" i="1"/>
  <c r="B27" i="1"/>
  <c r="AC26" i="1"/>
  <c r="Z26" i="1"/>
  <c r="AA26" i="1" s="1"/>
  <c r="Y26" i="1"/>
  <c r="X26" i="1"/>
  <c r="V26" i="1"/>
  <c r="W26" i="1" s="1"/>
  <c r="T26" i="1"/>
  <c r="U26" i="1" s="1"/>
  <c r="S26" i="1"/>
  <c r="Q26" i="1"/>
  <c r="O26" i="1"/>
  <c r="N26" i="1"/>
  <c r="M26" i="1"/>
  <c r="K26" i="1"/>
  <c r="I26" i="1"/>
  <c r="F26" i="1"/>
  <c r="C26" i="1"/>
  <c r="B26" i="1"/>
  <c r="AC25" i="1"/>
  <c r="Y25" i="1"/>
  <c r="X25" i="1"/>
  <c r="V25" i="1"/>
  <c r="Z25" i="1" s="1"/>
  <c r="AA25" i="1" s="1"/>
  <c r="T25" i="1"/>
  <c r="U25" i="1" s="1"/>
  <c r="S25" i="1"/>
  <c r="Q25" i="1"/>
  <c r="N25" i="1"/>
  <c r="M25" i="1"/>
  <c r="K25" i="1"/>
  <c r="I25" i="1"/>
  <c r="F25" i="1"/>
  <c r="O25" i="1" s="1"/>
  <c r="C25" i="1"/>
  <c r="B25" i="1"/>
  <c r="AC24" i="1"/>
  <c r="X24" i="1"/>
  <c r="Y24" i="1" s="1"/>
  <c r="W24" i="1"/>
  <c r="V24" i="1"/>
  <c r="Z24" i="1" s="1"/>
  <c r="AA24" i="1" s="1"/>
  <c r="T24" i="1"/>
  <c r="U24" i="1" s="1"/>
  <c r="S24" i="1"/>
  <c r="Q24" i="1"/>
  <c r="N24" i="1"/>
  <c r="O24" i="1" s="1"/>
  <c r="M24" i="1"/>
  <c r="K24" i="1"/>
  <c r="I24" i="1"/>
  <c r="F24" i="1"/>
  <c r="C24" i="1"/>
  <c r="B24" i="1"/>
  <c r="Z23" i="1"/>
  <c r="AA23" i="1" s="1"/>
  <c r="Y23" i="1"/>
  <c r="X23" i="1"/>
  <c r="W23" i="1"/>
  <c r="V23" i="1"/>
  <c r="T23" i="1"/>
  <c r="S23" i="1"/>
  <c r="Q23" i="1"/>
  <c r="O23" i="1"/>
  <c r="N23" i="1"/>
  <c r="M23" i="1"/>
  <c r="K23" i="1"/>
  <c r="I23" i="1"/>
  <c r="U23" i="1" s="1"/>
  <c r="F23" i="1"/>
  <c r="C23" i="1"/>
  <c r="B23" i="1"/>
  <c r="X22" i="1"/>
  <c r="Y22" i="1" s="1"/>
  <c r="V22" i="1"/>
  <c r="Z22" i="1" s="1"/>
  <c r="AA22" i="1" s="1"/>
  <c r="U22" i="1"/>
  <c r="T22" i="1"/>
  <c r="S22" i="1"/>
  <c r="Q22" i="1"/>
  <c r="N22" i="1"/>
  <c r="O22" i="1" s="1"/>
  <c r="M22" i="1"/>
  <c r="K22" i="1"/>
  <c r="I22" i="1"/>
  <c r="AC22" i="1" s="1"/>
  <c r="F22" i="1"/>
  <c r="C22" i="1"/>
  <c r="B22" i="1"/>
  <c r="X21" i="1"/>
  <c r="Z21" i="1" s="1"/>
  <c r="AA21" i="1" s="1"/>
  <c r="W21" i="1"/>
  <c r="V21" i="1"/>
  <c r="T21" i="1"/>
  <c r="S21" i="1"/>
  <c r="Q21" i="1"/>
  <c r="N21" i="1"/>
  <c r="O21" i="1" s="1"/>
  <c r="M21" i="1"/>
  <c r="K21" i="1"/>
  <c r="I21" i="1"/>
  <c r="U21" i="1" s="1"/>
  <c r="F21" i="1"/>
  <c r="C21" i="1"/>
  <c r="B21" i="1"/>
  <c r="AC20" i="1"/>
  <c r="AA20" i="1"/>
  <c r="Z20" i="1"/>
  <c r="X20" i="1"/>
  <c r="Y20" i="1" s="1"/>
  <c r="V20" i="1"/>
  <c r="W20" i="1" s="1"/>
  <c r="T20" i="1"/>
  <c r="U20" i="1" s="1"/>
  <c r="S20" i="1"/>
  <c r="Q20" i="1"/>
  <c r="N20" i="1"/>
  <c r="O20" i="1" s="1"/>
  <c r="M20" i="1"/>
  <c r="K20" i="1"/>
  <c r="I20" i="1"/>
  <c r="F20" i="1"/>
  <c r="C20" i="1"/>
  <c r="B20" i="1"/>
  <c r="X19" i="1"/>
  <c r="Y19" i="1" s="1"/>
  <c r="V19" i="1"/>
  <c r="Z19" i="1" s="1"/>
  <c r="AA19" i="1" s="1"/>
  <c r="T19" i="1"/>
  <c r="S19" i="1"/>
  <c r="Q19" i="1"/>
  <c r="N19" i="1"/>
  <c r="O19" i="1" s="1"/>
  <c r="M19" i="1"/>
  <c r="K19" i="1"/>
  <c r="I19" i="1"/>
  <c r="AC19" i="1" s="1"/>
  <c r="F19" i="1"/>
  <c r="C19" i="1"/>
  <c r="B19" i="1"/>
  <c r="AC18" i="1"/>
  <c r="Z18" i="1"/>
  <c r="AA18" i="1" s="1"/>
  <c r="Y18" i="1"/>
  <c r="X18" i="1"/>
  <c r="V18" i="1"/>
  <c r="W18" i="1" s="1"/>
  <c r="T18" i="1"/>
  <c r="U18" i="1" s="1"/>
  <c r="S18" i="1"/>
  <c r="Q18" i="1"/>
  <c r="O18" i="1"/>
  <c r="N18" i="1"/>
  <c r="M18" i="1"/>
  <c r="K18" i="1"/>
  <c r="I18" i="1"/>
  <c r="F18" i="1"/>
  <c r="C18" i="1"/>
  <c r="B18" i="1"/>
  <c r="AC17" i="1"/>
  <c r="Y17" i="1"/>
  <c r="X17" i="1"/>
  <c r="V17" i="1"/>
  <c r="Z17" i="1" s="1"/>
  <c r="AA17" i="1" s="1"/>
  <c r="T17" i="1"/>
  <c r="U17" i="1" s="1"/>
  <c r="S17" i="1"/>
  <c r="Q17" i="1"/>
  <c r="N17" i="1"/>
  <c r="M17" i="1"/>
  <c r="K17" i="1"/>
  <c r="I17" i="1"/>
  <c r="F17" i="1"/>
  <c r="O17" i="1" s="1"/>
  <c r="C17" i="1"/>
  <c r="B17" i="1"/>
  <c r="AC16" i="1"/>
  <c r="X16" i="1"/>
  <c r="Y16" i="1" s="1"/>
  <c r="W16" i="1"/>
  <c r="V16" i="1"/>
  <c r="Z16" i="1" s="1"/>
  <c r="AA16" i="1" s="1"/>
  <c r="T16" i="1"/>
  <c r="U16" i="1" s="1"/>
  <c r="S16" i="1"/>
  <c r="Q16" i="1"/>
  <c r="N16" i="1"/>
  <c r="O16" i="1" s="1"/>
  <c r="M16" i="1"/>
  <c r="K16" i="1"/>
  <c r="I16" i="1"/>
  <c r="F16" i="1"/>
  <c r="C16" i="1"/>
  <c r="B16" i="1"/>
  <c r="Z15" i="1"/>
  <c r="AA15" i="1" s="1"/>
  <c r="Y15" i="1"/>
  <c r="X15" i="1"/>
  <c r="W15" i="1"/>
  <c r="V15" i="1"/>
  <c r="T15" i="1"/>
  <c r="U15" i="1" s="1"/>
  <c r="S15" i="1"/>
  <c r="Q15" i="1"/>
  <c r="O15" i="1"/>
  <c r="N15" i="1"/>
  <c r="M15" i="1"/>
  <c r="K15" i="1"/>
  <c r="I15" i="1"/>
  <c r="AC15" i="1" s="1"/>
  <c r="F15" i="1"/>
  <c r="C15" i="1"/>
  <c r="B15" i="1"/>
  <c r="X14" i="1"/>
  <c r="Y14" i="1" s="1"/>
  <c r="V14" i="1"/>
  <c r="Z14" i="1" s="1"/>
  <c r="AA14" i="1" s="1"/>
  <c r="T14" i="1"/>
  <c r="S14" i="1"/>
  <c r="Q14" i="1"/>
  <c r="N14" i="1"/>
  <c r="O14" i="1" s="1"/>
  <c r="M14" i="1"/>
  <c r="K14" i="1"/>
  <c r="I14" i="1"/>
  <c r="U14" i="1" s="1"/>
  <c r="F14" i="1"/>
  <c r="C14" i="1"/>
  <c r="B14" i="1"/>
  <c r="X13" i="1"/>
  <c r="Z13" i="1" s="1"/>
  <c r="AA13" i="1" s="1"/>
  <c r="W13" i="1"/>
  <c r="V13" i="1"/>
  <c r="T13" i="1"/>
  <c r="S13" i="1"/>
  <c r="Q13" i="1"/>
  <c r="N13" i="1"/>
  <c r="O13" i="1" s="1"/>
  <c r="M13" i="1"/>
  <c r="K13" i="1"/>
  <c r="I13" i="1"/>
  <c r="U13" i="1" s="1"/>
  <c r="F13" i="1"/>
  <c r="C13" i="1"/>
  <c r="B13" i="1"/>
  <c r="AC12" i="1"/>
  <c r="AA12" i="1"/>
  <c r="Z12" i="1"/>
  <c r="X12" i="1"/>
  <c r="Y12" i="1" s="1"/>
  <c r="V12" i="1"/>
  <c r="W12" i="1" s="1"/>
  <c r="T12" i="1"/>
  <c r="U12" i="1" s="1"/>
  <c r="S12" i="1"/>
  <c r="Q12" i="1"/>
  <c r="N12" i="1"/>
  <c r="O12" i="1" s="1"/>
  <c r="M12" i="1"/>
  <c r="K12" i="1"/>
  <c r="I12" i="1"/>
  <c r="F12" i="1"/>
  <c r="C12" i="1"/>
  <c r="B12" i="1"/>
  <c r="Y11" i="1"/>
  <c r="X11" i="1"/>
  <c r="V11" i="1"/>
  <c r="Z11" i="1" s="1"/>
  <c r="AA11" i="1" s="1"/>
  <c r="T11" i="1"/>
  <c r="T38" i="1" s="1"/>
  <c r="S11" i="1"/>
  <c r="Q11" i="1"/>
  <c r="O11" i="1"/>
  <c r="N11" i="1"/>
  <c r="N38" i="1" s="1"/>
  <c r="M11" i="1"/>
  <c r="K11" i="1"/>
  <c r="I11" i="1"/>
  <c r="AC11" i="1" s="1"/>
  <c r="F11" i="1"/>
  <c r="F38" i="1" s="1"/>
  <c r="C11" i="1"/>
  <c r="B11" i="1"/>
  <c r="N5" i="1"/>
  <c r="M5" i="1"/>
  <c r="N4" i="1"/>
  <c r="M4" i="1"/>
  <c r="O38" i="1" l="1"/>
  <c r="U11" i="1"/>
  <c r="AC14" i="1"/>
  <c r="U19" i="1"/>
  <c r="U27" i="1"/>
  <c r="AC30" i="1"/>
  <c r="U35" i="1"/>
  <c r="V38" i="1"/>
  <c r="W11" i="1"/>
  <c r="Y13" i="1"/>
  <c r="W19" i="1"/>
  <c r="Y21" i="1"/>
  <c r="W27" i="1"/>
  <c r="Y29" i="1"/>
  <c r="W35" i="1"/>
  <c r="Y37" i="1"/>
  <c r="W14" i="1"/>
  <c r="W22" i="1"/>
  <c r="AC23" i="1"/>
  <c r="W30" i="1"/>
  <c r="AC31" i="1"/>
  <c r="I38" i="1"/>
  <c r="U38" i="1" s="1"/>
  <c r="W17" i="1"/>
  <c r="W25" i="1"/>
  <c r="W33" i="1"/>
  <c r="AC13" i="1"/>
  <c r="AC21" i="1"/>
  <c r="AC37" i="1"/>
  <c r="AC32" i="1"/>
  <c r="AC38" i="1" l="1"/>
  <c r="Z38" i="1"/>
  <c r="AA38" i="1" s="1"/>
  <c r="W38" i="1"/>
</calcChain>
</file>

<file path=xl/sharedStrings.xml><?xml version="1.0" encoding="utf-8"?>
<sst xmlns="http://schemas.openxmlformats.org/spreadsheetml/2006/main" count="52" uniqueCount="25">
  <si>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</si>
  <si>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</si>
  <si>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</si>
  <si>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</si>
  <si>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</si>
  <si>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</si>
  <si>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</si>
  <si>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</si>
  <si>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</si>
  <si>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</si>
  <si>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</si>
  <si>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</si>
  <si>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</si>
  <si>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</si>
  <si>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</si>
  <si>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</si>
  <si>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</si>
  <si>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</si>
  <si>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</si>
  <si>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JUMLAH (KAB/KOTA)</t>
  </si>
  <si>
    <t>Sumber: P2P (PM)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</si>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</sst>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165" fontId="1" fillId="0" borderId="8" xfId="1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7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165" fontId="7" fillId="0" borderId="20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37" fontId="7" fillId="0" borderId="21" xfId="1" applyNumberFormat="1" applyFont="1" applyBorder="1" applyAlignment="1">
      <alignment horizontal="right" vertical="center"/>
    </xf>
    <xf numFmtId="165" fontId="7" fillId="0" borderId="21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sqref="A1:AC45"/>
    </sheetView>
  </sheetViews>
  <sheetFormatPr defaultRowHeight="14.4" x14ac:dyDescent="0.3"/>
  <cols>
    <col min="1" max="1" width="5.6640625" customWidth="1"/>
    <col min="2" max="3" width="21.6640625" customWidth="1"/>
    <col min="4" max="20" width="9.6640625" customWidth="1"/>
    <col min="21" max="21" width="9.5546875" customWidth="1"/>
    <col min="22" max="29" width="9.6640625" customWidth="1"/>
  </cols>
  <sheetData>
    <row r="1" spans="1:2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8" x14ac:dyDescent="0.3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'[1]1'!F5</f>
        <v>KABUPATEN/KOTA</v>
      </c>
      <c r="N4" s="5" t="str">
        <f>'[1]1'!G5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8" x14ac:dyDescent="0.3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'[1]1'!F6</f>
        <v xml:space="preserve">TAHUN </v>
      </c>
      <c r="N5" s="5">
        <f>'[1]1'!G6</f>
        <v>2021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6" thickBot="1" x14ac:dyDescent="0.35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x14ac:dyDescent="0.3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15" x14ac:dyDescent="0.3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15" x14ac:dyDescent="0.3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3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ht="15" x14ac:dyDescent="0.3">
      <c r="A11" s="36">
        <v>1</v>
      </c>
      <c r="B11" s="37" t="str">
        <f>'[1]9'!B9</f>
        <v>MRANGGEN</v>
      </c>
      <c r="C11" s="37" t="str">
        <f>'[1]9'!C9</f>
        <v>MRANGGEN I</v>
      </c>
      <c r="D11" s="38">
        <v>10</v>
      </c>
      <c r="E11" s="38">
        <v>6</v>
      </c>
      <c r="F11" s="39">
        <f>SUM(D11,E11)</f>
        <v>16</v>
      </c>
      <c r="G11" s="38">
        <v>15</v>
      </c>
      <c r="H11" s="38">
        <v>10</v>
      </c>
      <c r="I11" s="39">
        <f>SUM(G11,H11)</f>
        <v>25</v>
      </c>
      <c r="J11" s="38">
        <v>3</v>
      </c>
      <c r="K11" s="40">
        <f>+J11/D11*100</f>
        <v>30</v>
      </c>
      <c r="L11" s="38">
        <v>4</v>
      </c>
      <c r="M11" s="40">
        <f>+L11/E11*100</f>
        <v>66.666666666666657</v>
      </c>
      <c r="N11" s="38">
        <f>J11+L11</f>
        <v>7</v>
      </c>
      <c r="O11" s="40">
        <f>N11/F11*100</f>
        <v>43.75</v>
      </c>
      <c r="P11" s="38">
        <v>22</v>
      </c>
      <c r="Q11" s="40">
        <f t="shared" ref="Q11:Q37" si="0">P11/G11*100</f>
        <v>146.66666666666666</v>
      </c>
      <c r="R11" s="38">
        <v>17</v>
      </c>
      <c r="S11" s="41">
        <f t="shared" ref="S11:S37" si="1">R11/H11*100</f>
        <v>170</v>
      </c>
      <c r="T11" s="38">
        <f t="shared" ref="T11:T37" si="2">P11+R11</f>
        <v>39</v>
      </c>
      <c r="U11" s="40">
        <f t="shared" ref="U11:U37" si="3">T11/I11*100</f>
        <v>156</v>
      </c>
      <c r="V11" s="42">
        <f>J11+P11</f>
        <v>25</v>
      </c>
      <c r="W11" s="40">
        <f>V11/G11*100</f>
        <v>166.66666666666669</v>
      </c>
      <c r="X11" s="42">
        <f>L11+R11</f>
        <v>21</v>
      </c>
      <c r="Y11" s="40">
        <f>X11/H11*100</f>
        <v>210</v>
      </c>
      <c r="Z11" s="42">
        <f>V11+X11</f>
        <v>46</v>
      </c>
      <c r="AA11" s="40">
        <f>Z11/I11*100</f>
        <v>184</v>
      </c>
      <c r="AB11" s="43">
        <v>0</v>
      </c>
      <c r="AC11" s="44">
        <f>AB11/I11*100</f>
        <v>0</v>
      </c>
    </row>
    <row r="12" spans="1:29" ht="15" x14ac:dyDescent="0.3">
      <c r="A12" s="36">
        <v>2</v>
      </c>
      <c r="B12" s="37" t="str">
        <f>'[1]9'!B10</f>
        <v>MRANGGEN</v>
      </c>
      <c r="C12" s="37" t="str">
        <f>'[1]9'!C10</f>
        <v>MRANGGEN II</v>
      </c>
      <c r="D12" s="38">
        <v>16</v>
      </c>
      <c r="E12" s="38">
        <v>11</v>
      </c>
      <c r="F12" s="38">
        <f t="shared" ref="F12:F37" si="4">SUM(D12,E12)</f>
        <v>27</v>
      </c>
      <c r="G12" s="38">
        <v>19</v>
      </c>
      <c r="H12" s="38">
        <v>13</v>
      </c>
      <c r="I12" s="38">
        <f t="shared" ref="I12:I37" si="5">SUM(G12,H12)</f>
        <v>32</v>
      </c>
      <c r="J12" s="38">
        <v>5</v>
      </c>
      <c r="K12" s="40">
        <f>+J12/D12*100</f>
        <v>31.25</v>
      </c>
      <c r="L12" s="38">
        <v>0</v>
      </c>
      <c r="M12" s="40">
        <f t="shared" ref="M12:M37" si="6">+L12/E12*100</f>
        <v>0</v>
      </c>
      <c r="N12" s="38">
        <f t="shared" ref="N12:N37" si="7">J12+L12</f>
        <v>5</v>
      </c>
      <c r="O12" s="40">
        <f t="shared" ref="O12:O37" si="8">N12/F12*100</f>
        <v>18.518518518518519</v>
      </c>
      <c r="P12" s="38">
        <v>17</v>
      </c>
      <c r="Q12" s="40">
        <f t="shared" si="0"/>
        <v>89.473684210526315</v>
      </c>
      <c r="R12" s="38">
        <v>19</v>
      </c>
      <c r="S12" s="41">
        <f>R12/H12*100</f>
        <v>146.15384615384613</v>
      </c>
      <c r="T12" s="38">
        <f t="shared" si="2"/>
        <v>36</v>
      </c>
      <c r="U12" s="40">
        <f t="shared" si="3"/>
        <v>112.5</v>
      </c>
      <c r="V12" s="42">
        <f t="shared" ref="V12:V37" si="9">J12+P12</f>
        <v>22</v>
      </c>
      <c r="W12" s="40">
        <f>V12/G12*100</f>
        <v>115.78947368421053</v>
      </c>
      <c r="X12" s="42">
        <f t="shared" ref="X12:X37" si="10">L12+R12</f>
        <v>19</v>
      </c>
      <c r="Y12" s="40">
        <f t="shared" ref="Y12:Y37" si="11">X12/H12*100</f>
        <v>146.15384615384613</v>
      </c>
      <c r="Z12" s="42">
        <f t="shared" ref="Z12:Z37" si="12">V12+X12</f>
        <v>41</v>
      </c>
      <c r="AA12" s="40">
        <f t="shared" ref="AA12:AA37" si="13">Z12/I12*100</f>
        <v>128.125</v>
      </c>
      <c r="AB12" s="43">
        <v>0</v>
      </c>
      <c r="AC12" s="44">
        <f>AB12/I12*100</f>
        <v>0</v>
      </c>
    </row>
    <row r="13" spans="1:29" ht="15" x14ac:dyDescent="0.3">
      <c r="A13" s="36">
        <v>3</v>
      </c>
      <c r="B13" s="37" t="str">
        <f>'[1]9'!B11</f>
        <v>MRANGGEN</v>
      </c>
      <c r="C13" s="37" t="str">
        <f>'[1]9'!C11</f>
        <v>MRANGGEN III</v>
      </c>
      <c r="D13" s="38">
        <v>14</v>
      </c>
      <c r="E13" s="38">
        <v>11</v>
      </c>
      <c r="F13" s="38">
        <f t="shared" si="4"/>
        <v>25</v>
      </c>
      <c r="G13" s="38">
        <v>16</v>
      </c>
      <c r="H13" s="38">
        <v>12</v>
      </c>
      <c r="I13" s="38">
        <f t="shared" si="5"/>
        <v>28</v>
      </c>
      <c r="J13" s="38">
        <v>5</v>
      </c>
      <c r="K13" s="40">
        <f t="shared" ref="K13:K37" si="14">+J13/D13*100</f>
        <v>35.714285714285715</v>
      </c>
      <c r="L13" s="38">
        <v>2</v>
      </c>
      <c r="M13" s="40">
        <f t="shared" si="6"/>
        <v>18.181818181818183</v>
      </c>
      <c r="N13" s="38">
        <f t="shared" si="7"/>
        <v>7</v>
      </c>
      <c r="O13" s="40">
        <f t="shared" si="8"/>
        <v>28.000000000000004</v>
      </c>
      <c r="P13" s="38">
        <v>13</v>
      </c>
      <c r="Q13" s="40">
        <f t="shared" si="0"/>
        <v>81.25</v>
      </c>
      <c r="R13" s="38">
        <v>19</v>
      </c>
      <c r="S13" s="41">
        <f>R13/H13*100</f>
        <v>158.33333333333331</v>
      </c>
      <c r="T13" s="38">
        <f t="shared" si="2"/>
        <v>32</v>
      </c>
      <c r="U13" s="40">
        <f t="shared" si="3"/>
        <v>114.28571428571428</v>
      </c>
      <c r="V13" s="42">
        <f>J13+P13</f>
        <v>18</v>
      </c>
      <c r="W13" s="40">
        <f t="shared" ref="W13:W37" si="15">V13/G13*100</f>
        <v>112.5</v>
      </c>
      <c r="X13" s="42">
        <f t="shared" si="10"/>
        <v>21</v>
      </c>
      <c r="Y13" s="40">
        <f t="shared" si="11"/>
        <v>175</v>
      </c>
      <c r="Z13" s="42">
        <f t="shared" si="12"/>
        <v>39</v>
      </c>
      <c r="AA13" s="40">
        <f t="shared" si="13"/>
        <v>139.28571428571428</v>
      </c>
      <c r="AB13" s="43">
        <v>4</v>
      </c>
      <c r="AC13" s="44">
        <f t="shared" ref="AC13:AC37" si="16">AB13/I13*100</f>
        <v>14.285714285714285</v>
      </c>
    </row>
    <row r="14" spans="1:29" ht="15" x14ac:dyDescent="0.3">
      <c r="A14" s="36">
        <v>4</v>
      </c>
      <c r="B14" s="37" t="str">
        <f>'[1]9'!B12</f>
        <v>KARANGAWEN</v>
      </c>
      <c r="C14" s="37" t="str">
        <f>'[1]9'!C12</f>
        <v>KARANGAWEN I</v>
      </c>
      <c r="D14" s="38">
        <v>1</v>
      </c>
      <c r="E14" s="38">
        <v>8</v>
      </c>
      <c r="F14" s="38">
        <f t="shared" si="4"/>
        <v>9</v>
      </c>
      <c r="G14" s="38">
        <v>3</v>
      </c>
      <c r="H14" s="38">
        <v>12</v>
      </c>
      <c r="I14" s="38">
        <f t="shared" si="5"/>
        <v>15</v>
      </c>
      <c r="J14" s="38">
        <v>0</v>
      </c>
      <c r="K14" s="40">
        <f t="shared" si="14"/>
        <v>0</v>
      </c>
      <c r="L14" s="38">
        <v>0</v>
      </c>
      <c r="M14" s="40">
        <f t="shared" si="6"/>
        <v>0</v>
      </c>
      <c r="N14" s="38">
        <f t="shared" si="7"/>
        <v>0</v>
      </c>
      <c r="O14" s="40">
        <f t="shared" si="8"/>
        <v>0</v>
      </c>
      <c r="P14" s="38">
        <v>7</v>
      </c>
      <c r="Q14" s="40">
        <f t="shared" si="0"/>
        <v>233.33333333333334</v>
      </c>
      <c r="R14" s="38">
        <v>4</v>
      </c>
      <c r="S14" s="41">
        <f t="shared" si="1"/>
        <v>33.333333333333329</v>
      </c>
      <c r="T14" s="38">
        <f t="shared" si="2"/>
        <v>11</v>
      </c>
      <c r="U14" s="40">
        <f t="shared" si="3"/>
        <v>73.333333333333329</v>
      </c>
      <c r="V14" s="42">
        <f t="shared" si="9"/>
        <v>7</v>
      </c>
      <c r="W14" s="40">
        <f t="shared" si="15"/>
        <v>233.33333333333334</v>
      </c>
      <c r="X14" s="42">
        <f t="shared" si="10"/>
        <v>4</v>
      </c>
      <c r="Y14" s="40">
        <f t="shared" si="11"/>
        <v>33.333333333333329</v>
      </c>
      <c r="Z14" s="42">
        <f t="shared" si="12"/>
        <v>11</v>
      </c>
      <c r="AA14" s="40">
        <f t="shared" si="13"/>
        <v>73.333333333333329</v>
      </c>
      <c r="AB14" s="43">
        <v>0</v>
      </c>
      <c r="AC14" s="44">
        <f t="shared" si="16"/>
        <v>0</v>
      </c>
    </row>
    <row r="15" spans="1:29" ht="15" x14ac:dyDescent="0.3">
      <c r="A15" s="36">
        <v>5</v>
      </c>
      <c r="B15" s="37" t="str">
        <f>'[1]9'!B13</f>
        <v>KARANGAWEN</v>
      </c>
      <c r="C15" s="37" t="str">
        <f>'[1]9'!C13</f>
        <v>KARANGAWEN II</v>
      </c>
      <c r="D15" s="38">
        <v>11</v>
      </c>
      <c r="E15" s="38">
        <v>13</v>
      </c>
      <c r="F15" s="38">
        <f t="shared" si="4"/>
        <v>24</v>
      </c>
      <c r="G15" s="38">
        <v>21</v>
      </c>
      <c r="H15" s="38">
        <v>20</v>
      </c>
      <c r="I15" s="38">
        <f t="shared" si="5"/>
        <v>41</v>
      </c>
      <c r="J15" s="38">
        <v>20</v>
      </c>
      <c r="K15" s="40">
        <f t="shared" si="14"/>
        <v>181.81818181818181</v>
      </c>
      <c r="L15" s="38">
        <v>11</v>
      </c>
      <c r="M15" s="40">
        <f>+L15/E15*100</f>
        <v>84.615384615384613</v>
      </c>
      <c r="N15" s="38">
        <f t="shared" si="7"/>
        <v>31</v>
      </c>
      <c r="O15" s="40">
        <f t="shared" si="8"/>
        <v>129.16666666666669</v>
      </c>
      <c r="P15" s="38">
        <v>14</v>
      </c>
      <c r="Q15" s="40">
        <f t="shared" si="0"/>
        <v>66.666666666666657</v>
      </c>
      <c r="R15" s="38">
        <v>23</v>
      </c>
      <c r="S15" s="41">
        <f t="shared" si="1"/>
        <v>114.99999999999999</v>
      </c>
      <c r="T15" s="38">
        <f t="shared" si="2"/>
        <v>37</v>
      </c>
      <c r="U15" s="40">
        <f t="shared" si="3"/>
        <v>90.243902439024396</v>
      </c>
      <c r="V15" s="42">
        <f t="shared" si="9"/>
        <v>34</v>
      </c>
      <c r="W15" s="40">
        <f t="shared" si="15"/>
        <v>161.9047619047619</v>
      </c>
      <c r="X15" s="42">
        <f t="shared" si="10"/>
        <v>34</v>
      </c>
      <c r="Y15" s="40">
        <f t="shared" si="11"/>
        <v>170</v>
      </c>
      <c r="Z15" s="42">
        <f t="shared" si="12"/>
        <v>68</v>
      </c>
      <c r="AA15" s="40">
        <f t="shared" si="13"/>
        <v>165.85365853658536</v>
      </c>
      <c r="AB15" s="43">
        <v>5</v>
      </c>
      <c r="AC15" s="44">
        <f t="shared" si="16"/>
        <v>12.195121951219512</v>
      </c>
    </row>
    <row r="16" spans="1:29" ht="15" x14ac:dyDescent="0.3">
      <c r="A16" s="36">
        <v>6</v>
      </c>
      <c r="B16" s="37" t="str">
        <f>'[1]9'!B14</f>
        <v>GUNTUR</v>
      </c>
      <c r="C16" s="37" t="str">
        <f>'[1]9'!C14</f>
        <v>GUNTUR I</v>
      </c>
      <c r="D16" s="38">
        <v>12</v>
      </c>
      <c r="E16" s="38">
        <v>4</v>
      </c>
      <c r="F16" s="38">
        <f t="shared" si="4"/>
        <v>16</v>
      </c>
      <c r="G16" s="38">
        <v>12</v>
      </c>
      <c r="H16" s="38">
        <v>4</v>
      </c>
      <c r="I16" s="38">
        <f t="shared" si="5"/>
        <v>16</v>
      </c>
      <c r="J16" s="38">
        <v>0</v>
      </c>
      <c r="K16" s="40">
        <f t="shared" si="14"/>
        <v>0</v>
      </c>
      <c r="L16" s="38">
        <v>0</v>
      </c>
      <c r="M16" s="40">
        <f t="shared" si="6"/>
        <v>0</v>
      </c>
      <c r="N16" s="38">
        <f t="shared" si="7"/>
        <v>0</v>
      </c>
      <c r="O16" s="40">
        <f t="shared" si="8"/>
        <v>0</v>
      </c>
      <c r="P16" s="38">
        <v>20</v>
      </c>
      <c r="Q16" s="40">
        <f t="shared" si="0"/>
        <v>166.66666666666669</v>
      </c>
      <c r="R16" s="38">
        <v>11</v>
      </c>
      <c r="S16" s="41">
        <f t="shared" si="1"/>
        <v>275</v>
      </c>
      <c r="T16" s="38">
        <f t="shared" si="2"/>
        <v>31</v>
      </c>
      <c r="U16" s="40">
        <f t="shared" si="3"/>
        <v>193.75</v>
      </c>
      <c r="V16" s="42">
        <f t="shared" si="9"/>
        <v>20</v>
      </c>
      <c r="W16" s="40">
        <f t="shared" si="15"/>
        <v>166.66666666666669</v>
      </c>
      <c r="X16" s="42">
        <f t="shared" si="10"/>
        <v>11</v>
      </c>
      <c r="Y16" s="40">
        <f t="shared" si="11"/>
        <v>275</v>
      </c>
      <c r="Z16" s="42">
        <f t="shared" si="12"/>
        <v>31</v>
      </c>
      <c r="AA16" s="40">
        <f t="shared" si="13"/>
        <v>193.75</v>
      </c>
      <c r="AB16" s="43">
        <v>0</v>
      </c>
      <c r="AC16" s="44">
        <f t="shared" si="16"/>
        <v>0</v>
      </c>
    </row>
    <row r="17" spans="1:29" ht="15" x14ac:dyDescent="0.3">
      <c r="A17" s="36">
        <v>7</v>
      </c>
      <c r="B17" s="37" t="str">
        <f>'[1]9'!B15</f>
        <v>GUNTUR</v>
      </c>
      <c r="C17" s="37" t="str">
        <f>'[1]9'!C15</f>
        <v>GUNTUR II</v>
      </c>
      <c r="D17" s="38">
        <v>14</v>
      </c>
      <c r="E17" s="38">
        <v>5</v>
      </c>
      <c r="F17" s="38">
        <f t="shared" si="4"/>
        <v>19</v>
      </c>
      <c r="G17" s="38">
        <v>19</v>
      </c>
      <c r="H17" s="38">
        <v>6</v>
      </c>
      <c r="I17" s="38">
        <f t="shared" si="5"/>
        <v>25</v>
      </c>
      <c r="J17" s="38">
        <v>8</v>
      </c>
      <c r="K17" s="40">
        <f t="shared" si="14"/>
        <v>57.142857142857139</v>
      </c>
      <c r="L17" s="38">
        <v>8</v>
      </c>
      <c r="M17" s="40">
        <f t="shared" si="6"/>
        <v>160</v>
      </c>
      <c r="N17" s="38">
        <f t="shared" si="7"/>
        <v>16</v>
      </c>
      <c r="O17" s="40">
        <f t="shared" si="8"/>
        <v>84.210526315789465</v>
      </c>
      <c r="P17" s="38">
        <v>10</v>
      </c>
      <c r="Q17" s="40">
        <f t="shared" si="0"/>
        <v>52.631578947368418</v>
      </c>
      <c r="R17" s="38">
        <v>4</v>
      </c>
      <c r="S17" s="41">
        <f t="shared" si="1"/>
        <v>66.666666666666657</v>
      </c>
      <c r="T17" s="38">
        <f t="shared" si="2"/>
        <v>14</v>
      </c>
      <c r="U17" s="40">
        <f t="shared" si="3"/>
        <v>56.000000000000007</v>
      </c>
      <c r="V17" s="42">
        <f t="shared" si="9"/>
        <v>18</v>
      </c>
      <c r="W17" s="40">
        <f t="shared" si="15"/>
        <v>94.73684210526315</v>
      </c>
      <c r="X17" s="42">
        <f t="shared" si="10"/>
        <v>12</v>
      </c>
      <c r="Y17" s="40">
        <f>X17/H17*100</f>
        <v>200</v>
      </c>
      <c r="Z17" s="42">
        <f t="shared" si="12"/>
        <v>30</v>
      </c>
      <c r="AA17" s="40">
        <f t="shared" si="13"/>
        <v>120</v>
      </c>
      <c r="AB17" s="43">
        <v>0</v>
      </c>
      <c r="AC17" s="44">
        <f t="shared" si="16"/>
        <v>0</v>
      </c>
    </row>
    <row r="18" spans="1:29" ht="15" x14ac:dyDescent="0.3">
      <c r="A18" s="36">
        <v>8</v>
      </c>
      <c r="B18" s="37" t="str">
        <f>'[1]9'!B16</f>
        <v>SAYUNG</v>
      </c>
      <c r="C18" s="37" t="str">
        <f>'[1]9'!C16</f>
        <v>SAYUNG I</v>
      </c>
      <c r="D18" s="38">
        <v>13</v>
      </c>
      <c r="E18" s="38">
        <v>10</v>
      </c>
      <c r="F18" s="38">
        <f t="shared" si="4"/>
        <v>23</v>
      </c>
      <c r="G18" s="38">
        <v>15</v>
      </c>
      <c r="H18" s="38">
        <v>11</v>
      </c>
      <c r="I18" s="38">
        <f t="shared" si="5"/>
        <v>26</v>
      </c>
      <c r="J18" s="38">
        <v>0</v>
      </c>
      <c r="K18" s="40">
        <f t="shared" si="14"/>
        <v>0</v>
      </c>
      <c r="L18" s="38">
        <v>0</v>
      </c>
      <c r="M18" s="40">
        <f t="shared" si="6"/>
        <v>0</v>
      </c>
      <c r="N18" s="38">
        <f t="shared" si="7"/>
        <v>0</v>
      </c>
      <c r="O18" s="40">
        <f t="shared" si="8"/>
        <v>0</v>
      </c>
      <c r="P18" s="38">
        <v>15</v>
      </c>
      <c r="Q18" s="40">
        <f>P18/G18*100</f>
        <v>100</v>
      </c>
      <c r="R18" s="38">
        <v>11</v>
      </c>
      <c r="S18" s="41">
        <f t="shared" si="1"/>
        <v>100</v>
      </c>
      <c r="T18" s="38">
        <f t="shared" si="2"/>
        <v>26</v>
      </c>
      <c r="U18" s="40">
        <f t="shared" si="3"/>
        <v>100</v>
      </c>
      <c r="V18" s="42">
        <f t="shared" si="9"/>
        <v>15</v>
      </c>
      <c r="W18" s="40">
        <f t="shared" si="15"/>
        <v>100</v>
      </c>
      <c r="X18" s="42">
        <f t="shared" si="10"/>
        <v>11</v>
      </c>
      <c r="Y18" s="40">
        <f t="shared" si="11"/>
        <v>100</v>
      </c>
      <c r="Z18" s="42">
        <f t="shared" si="12"/>
        <v>26</v>
      </c>
      <c r="AA18" s="40">
        <f t="shared" si="13"/>
        <v>100</v>
      </c>
      <c r="AB18" s="43">
        <v>1</v>
      </c>
      <c r="AC18" s="44">
        <f t="shared" si="16"/>
        <v>3.8461538461538463</v>
      </c>
    </row>
    <row r="19" spans="1:29" ht="15" x14ac:dyDescent="0.3">
      <c r="A19" s="36">
        <v>9</v>
      </c>
      <c r="B19" s="37" t="str">
        <f>'[1]9'!B17</f>
        <v>SAYUNG</v>
      </c>
      <c r="C19" s="37" t="str">
        <f>'[1]9'!C17</f>
        <v>SAYUNG II</v>
      </c>
      <c r="D19" s="38">
        <v>13</v>
      </c>
      <c r="E19" s="38">
        <v>17</v>
      </c>
      <c r="F19" s="38">
        <f t="shared" si="4"/>
        <v>30</v>
      </c>
      <c r="G19" s="38">
        <v>17</v>
      </c>
      <c r="H19" s="38">
        <v>18</v>
      </c>
      <c r="I19" s="38">
        <f t="shared" si="5"/>
        <v>35</v>
      </c>
      <c r="J19" s="38">
        <v>10</v>
      </c>
      <c r="K19" s="40">
        <f t="shared" si="14"/>
        <v>76.923076923076934</v>
      </c>
      <c r="L19" s="38">
        <v>8</v>
      </c>
      <c r="M19" s="40">
        <f t="shared" si="6"/>
        <v>47.058823529411761</v>
      </c>
      <c r="N19" s="38">
        <f t="shared" si="7"/>
        <v>18</v>
      </c>
      <c r="O19" s="40">
        <f t="shared" si="8"/>
        <v>60</v>
      </c>
      <c r="P19" s="38">
        <v>16</v>
      </c>
      <c r="Q19" s="40">
        <f t="shared" si="0"/>
        <v>94.117647058823522</v>
      </c>
      <c r="R19" s="38">
        <v>14</v>
      </c>
      <c r="S19" s="41">
        <f t="shared" si="1"/>
        <v>77.777777777777786</v>
      </c>
      <c r="T19" s="38">
        <f t="shared" si="2"/>
        <v>30</v>
      </c>
      <c r="U19" s="40">
        <f t="shared" si="3"/>
        <v>85.714285714285708</v>
      </c>
      <c r="V19" s="42">
        <f t="shared" si="9"/>
        <v>26</v>
      </c>
      <c r="W19" s="40">
        <f t="shared" si="15"/>
        <v>152.94117647058823</v>
      </c>
      <c r="X19" s="42">
        <f t="shared" si="10"/>
        <v>22</v>
      </c>
      <c r="Y19" s="40">
        <f t="shared" si="11"/>
        <v>122.22222222222223</v>
      </c>
      <c r="Z19" s="42">
        <f t="shared" si="12"/>
        <v>48</v>
      </c>
      <c r="AA19" s="40">
        <f t="shared" si="13"/>
        <v>137.14285714285714</v>
      </c>
      <c r="AB19" s="43">
        <v>0</v>
      </c>
      <c r="AC19" s="44">
        <f t="shared" si="16"/>
        <v>0</v>
      </c>
    </row>
    <row r="20" spans="1:29" ht="15" x14ac:dyDescent="0.3">
      <c r="A20" s="36">
        <v>10</v>
      </c>
      <c r="B20" s="37" t="str">
        <f>'[1]9'!B18</f>
        <v>KARANGTENGAH</v>
      </c>
      <c r="C20" s="37" t="str">
        <f>'[1]9'!C18</f>
        <v>KARANGTENGAH</v>
      </c>
      <c r="D20" s="38">
        <v>18</v>
      </c>
      <c r="E20" s="38">
        <v>19</v>
      </c>
      <c r="F20" s="38">
        <f t="shared" si="4"/>
        <v>37</v>
      </c>
      <c r="G20" s="38">
        <v>27</v>
      </c>
      <c r="H20" s="38">
        <v>22</v>
      </c>
      <c r="I20" s="38">
        <f t="shared" si="5"/>
        <v>49</v>
      </c>
      <c r="J20" s="38">
        <v>2</v>
      </c>
      <c r="K20" s="40">
        <f t="shared" si="14"/>
        <v>11.111111111111111</v>
      </c>
      <c r="L20" s="38">
        <v>1</v>
      </c>
      <c r="M20" s="40">
        <f t="shared" si="6"/>
        <v>5.2631578947368416</v>
      </c>
      <c r="N20" s="38">
        <f t="shared" si="7"/>
        <v>3</v>
      </c>
      <c r="O20" s="40">
        <f t="shared" si="8"/>
        <v>8.1081081081081088</v>
      </c>
      <c r="P20" s="38">
        <v>37</v>
      </c>
      <c r="Q20" s="40">
        <f t="shared" si="0"/>
        <v>137.03703703703704</v>
      </c>
      <c r="R20" s="38">
        <v>22</v>
      </c>
      <c r="S20" s="41">
        <f t="shared" si="1"/>
        <v>100</v>
      </c>
      <c r="T20" s="38">
        <f t="shared" si="2"/>
        <v>59</v>
      </c>
      <c r="U20" s="40">
        <f t="shared" si="3"/>
        <v>120.40816326530613</v>
      </c>
      <c r="V20" s="42">
        <f t="shared" si="9"/>
        <v>39</v>
      </c>
      <c r="W20" s="40">
        <f t="shared" si="15"/>
        <v>144.44444444444443</v>
      </c>
      <c r="X20" s="42">
        <f t="shared" si="10"/>
        <v>23</v>
      </c>
      <c r="Y20" s="40">
        <f t="shared" si="11"/>
        <v>104.54545454545455</v>
      </c>
      <c r="Z20" s="42">
        <f t="shared" si="12"/>
        <v>62</v>
      </c>
      <c r="AA20" s="40">
        <f t="shared" si="13"/>
        <v>126.53061224489797</v>
      </c>
      <c r="AB20" s="43">
        <v>1</v>
      </c>
      <c r="AC20" s="44">
        <f t="shared" si="16"/>
        <v>2.0408163265306123</v>
      </c>
    </row>
    <row r="21" spans="1:29" ht="15" x14ac:dyDescent="0.3">
      <c r="A21" s="36">
        <v>11</v>
      </c>
      <c r="B21" s="37" t="str">
        <f>'[1]9'!B19</f>
        <v>BONANG</v>
      </c>
      <c r="C21" s="37" t="str">
        <f>'[1]9'!C19</f>
        <v>BONANG I</v>
      </c>
      <c r="D21" s="38">
        <v>24</v>
      </c>
      <c r="E21" s="38">
        <v>26</v>
      </c>
      <c r="F21" s="38">
        <f t="shared" si="4"/>
        <v>50</v>
      </c>
      <c r="G21" s="38">
        <v>25</v>
      </c>
      <c r="H21" s="38">
        <v>27</v>
      </c>
      <c r="I21" s="38">
        <f t="shared" si="5"/>
        <v>52</v>
      </c>
      <c r="J21" s="38">
        <v>0</v>
      </c>
      <c r="K21" s="40">
        <f t="shared" si="14"/>
        <v>0</v>
      </c>
      <c r="L21" s="38">
        <v>0</v>
      </c>
      <c r="M21" s="40">
        <f t="shared" si="6"/>
        <v>0</v>
      </c>
      <c r="N21" s="38">
        <f t="shared" si="7"/>
        <v>0</v>
      </c>
      <c r="O21" s="40">
        <f t="shared" si="8"/>
        <v>0</v>
      </c>
      <c r="P21" s="38">
        <v>17</v>
      </c>
      <c r="Q21" s="40">
        <f t="shared" si="0"/>
        <v>68</v>
      </c>
      <c r="R21" s="38">
        <v>24</v>
      </c>
      <c r="S21" s="41">
        <f t="shared" si="1"/>
        <v>88.888888888888886</v>
      </c>
      <c r="T21" s="38">
        <f t="shared" si="2"/>
        <v>41</v>
      </c>
      <c r="U21" s="40">
        <f t="shared" si="3"/>
        <v>78.84615384615384</v>
      </c>
      <c r="V21" s="42">
        <f t="shared" si="9"/>
        <v>17</v>
      </c>
      <c r="W21" s="40">
        <f t="shared" si="15"/>
        <v>68</v>
      </c>
      <c r="X21" s="42">
        <f t="shared" si="10"/>
        <v>24</v>
      </c>
      <c r="Y21" s="40">
        <f t="shared" si="11"/>
        <v>88.888888888888886</v>
      </c>
      <c r="Z21" s="42">
        <f t="shared" si="12"/>
        <v>41</v>
      </c>
      <c r="AA21" s="40">
        <f t="shared" si="13"/>
        <v>78.84615384615384</v>
      </c>
      <c r="AB21" s="43">
        <v>0</v>
      </c>
      <c r="AC21" s="44">
        <f t="shared" si="16"/>
        <v>0</v>
      </c>
    </row>
    <row r="22" spans="1:29" ht="15" x14ac:dyDescent="0.3">
      <c r="A22" s="36">
        <v>12</v>
      </c>
      <c r="B22" s="37" t="str">
        <f>'[1]9'!B20</f>
        <v>BONANG</v>
      </c>
      <c r="C22" s="37" t="str">
        <f>'[1]9'!C20</f>
        <v>BONANG II</v>
      </c>
      <c r="D22" s="38">
        <v>25</v>
      </c>
      <c r="E22" s="38">
        <v>13</v>
      </c>
      <c r="F22" s="38">
        <f>SUM(D22,E22)</f>
        <v>38</v>
      </c>
      <c r="G22" s="38">
        <v>34</v>
      </c>
      <c r="H22" s="38">
        <v>16</v>
      </c>
      <c r="I22" s="38">
        <f t="shared" si="5"/>
        <v>50</v>
      </c>
      <c r="J22" s="38">
        <v>1</v>
      </c>
      <c r="K22" s="40">
        <f t="shared" si="14"/>
        <v>4</v>
      </c>
      <c r="L22" s="38">
        <v>3</v>
      </c>
      <c r="M22" s="40">
        <f t="shared" si="6"/>
        <v>23.076923076923077</v>
      </c>
      <c r="N22" s="38">
        <f t="shared" si="7"/>
        <v>4</v>
      </c>
      <c r="O22" s="40">
        <f>N22/F22*100</f>
        <v>10.526315789473683</v>
      </c>
      <c r="P22" s="38">
        <v>17</v>
      </c>
      <c r="Q22" s="40">
        <f>P22/G22*100</f>
        <v>50</v>
      </c>
      <c r="R22" s="38">
        <v>20</v>
      </c>
      <c r="S22" s="41">
        <f>R22/H22*100</f>
        <v>125</v>
      </c>
      <c r="T22" s="38">
        <f>P22+R22</f>
        <v>37</v>
      </c>
      <c r="U22" s="40">
        <f>T22/I22*100</f>
        <v>74</v>
      </c>
      <c r="V22" s="42">
        <f t="shared" si="9"/>
        <v>18</v>
      </c>
      <c r="W22" s="40">
        <f t="shared" si="15"/>
        <v>52.941176470588239</v>
      </c>
      <c r="X22" s="42">
        <f t="shared" si="10"/>
        <v>23</v>
      </c>
      <c r="Y22" s="40">
        <f t="shared" si="11"/>
        <v>143.75</v>
      </c>
      <c r="Z22" s="42">
        <f t="shared" si="12"/>
        <v>41</v>
      </c>
      <c r="AA22" s="40">
        <f t="shared" si="13"/>
        <v>82</v>
      </c>
      <c r="AB22" s="43">
        <v>1</v>
      </c>
      <c r="AC22" s="44">
        <f t="shared" si="16"/>
        <v>2</v>
      </c>
    </row>
    <row r="23" spans="1:29" ht="15" x14ac:dyDescent="0.3">
      <c r="A23" s="36">
        <v>13</v>
      </c>
      <c r="B23" s="37" t="str">
        <f>'[1]9'!B21</f>
        <v>DEMAK</v>
      </c>
      <c r="C23" s="37" t="str">
        <f>'[1]9'!C21</f>
        <v>DEMAK I</v>
      </c>
      <c r="D23" s="38">
        <v>7</v>
      </c>
      <c r="E23" s="38">
        <v>13</v>
      </c>
      <c r="F23" s="38">
        <f t="shared" si="4"/>
        <v>20</v>
      </c>
      <c r="G23" s="38">
        <v>15</v>
      </c>
      <c r="H23" s="38">
        <v>15</v>
      </c>
      <c r="I23" s="38">
        <f t="shared" si="5"/>
        <v>30</v>
      </c>
      <c r="J23" s="38">
        <v>13</v>
      </c>
      <c r="K23" s="40">
        <f t="shared" si="14"/>
        <v>185.71428571428572</v>
      </c>
      <c r="L23" s="38">
        <v>17</v>
      </c>
      <c r="M23" s="40">
        <f t="shared" si="6"/>
        <v>130.76923076923077</v>
      </c>
      <c r="N23" s="38">
        <f t="shared" si="7"/>
        <v>30</v>
      </c>
      <c r="O23" s="40">
        <f t="shared" si="8"/>
        <v>150</v>
      </c>
      <c r="P23" s="38">
        <v>0</v>
      </c>
      <c r="Q23" s="40">
        <f t="shared" si="0"/>
        <v>0</v>
      </c>
      <c r="R23" s="38">
        <v>1</v>
      </c>
      <c r="S23" s="41">
        <f t="shared" si="1"/>
        <v>6.666666666666667</v>
      </c>
      <c r="T23" s="38">
        <f t="shared" si="2"/>
        <v>1</v>
      </c>
      <c r="U23" s="40">
        <f t="shared" si="3"/>
        <v>3.3333333333333335</v>
      </c>
      <c r="V23" s="42">
        <f t="shared" si="9"/>
        <v>13</v>
      </c>
      <c r="W23" s="40">
        <f t="shared" si="15"/>
        <v>86.666666666666671</v>
      </c>
      <c r="X23" s="42">
        <f t="shared" si="10"/>
        <v>18</v>
      </c>
      <c r="Y23" s="40">
        <f t="shared" si="11"/>
        <v>120</v>
      </c>
      <c r="Z23" s="42">
        <f t="shared" si="12"/>
        <v>31</v>
      </c>
      <c r="AA23" s="40">
        <f t="shared" si="13"/>
        <v>103.33333333333334</v>
      </c>
      <c r="AB23" s="43">
        <v>1</v>
      </c>
      <c r="AC23" s="44">
        <f t="shared" si="16"/>
        <v>3.3333333333333335</v>
      </c>
    </row>
    <row r="24" spans="1:29" ht="15" x14ac:dyDescent="0.3">
      <c r="A24" s="36">
        <v>14</v>
      </c>
      <c r="B24" s="37" t="str">
        <f>'[1]9'!B22</f>
        <v>DEMAK</v>
      </c>
      <c r="C24" s="37" t="str">
        <f>'[1]9'!C22</f>
        <v>DEMAK II</v>
      </c>
      <c r="D24" s="38">
        <v>17</v>
      </c>
      <c r="E24" s="38">
        <v>9</v>
      </c>
      <c r="F24" s="38">
        <f t="shared" si="4"/>
        <v>26</v>
      </c>
      <c r="G24" s="38">
        <v>20</v>
      </c>
      <c r="H24" s="38">
        <v>11</v>
      </c>
      <c r="I24" s="38">
        <f t="shared" si="5"/>
        <v>31</v>
      </c>
      <c r="J24" s="38">
        <v>3</v>
      </c>
      <c r="K24" s="40">
        <f t="shared" si="14"/>
        <v>17.647058823529413</v>
      </c>
      <c r="L24" s="38">
        <v>6</v>
      </c>
      <c r="M24" s="40">
        <f t="shared" si="6"/>
        <v>66.666666666666657</v>
      </c>
      <c r="N24" s="38">
        <f t="shared" si="7"/>
        <v>9</v>
      </c>
      <c r="O24" s="40">
        <f t="shared" si="8"/>
        <v>34.615384615384613</v>
      </c>
      <c r="P24" s="38">
        <v>22</v>
      </c>
      <c r="Q24" s="40">
        <f t="shared" si="0"/>
        <v>110.00000000000001</v>
      </c>
      <c r="R24" s="38">
        <v>12</v>
      </c>
      <c r="S24" s="41">
        <f t="shared" si="1"/>
        <v>109.09090909090908</v>
      </c>
      <c r="T24" s="38">
        <f t="shared" si="2"/>
        <v>34</v>
      </c>
      <c r="U24" s="40">
        <f t="shared" si="3"/>
        <v>109.6774193548387</v>
      </c>
      <c r="V24" s="42">
        <f t="shared" si="9"/>
        <v>25</v>
      </c>
      <c r="W24" s="40">
        <f t="shared" si="15"/>
        <v>125</v>
      </c>
      <c r="X24" s="42">
        <f t="shared" si="10"/>
        <v>18</v>
      </c>
      <c r="Y24" s="40">
        <f t="shared" si="11"/>
        <v>163.63636363636365</v>
      </c>
      <c r="Z24" s="42">
        <f t="shared" si="12"/>
        <v>43</v>
      </c>
      <c r="AA24" s="40">
        <f>Z24/I24*100</f>
        <v>138.70967741935485</v>
      </c>
      <c r="AB24" s="43">
        <v>2</v>
      </c>
      <c r="AC24" s="44">
        <f t="shared" si="16"/>
        <v>6.4516129032258061</v>
      </c>
    </row>
    <row r="25" spans="1:29" ht="15" x14ac:dyDescent="0.3">
      <c r="A25" s="36">
        <v>15</v>
      </c>
      <c r="B25" s="37" t="str">
        <f>'[1]9'!B23</f>
        <v>DEMAK</v>
      </c>
      <c r="C25" s="37" t="str">
        <f>'[1]9'!C23</f>
        <v>DEMAK III</v>
      </c>
      <c r="D25" s="38">
        <v>13</v>
      </c>
      <c r="E25" s="38">
        <v>3</v>
      </c>
      <c r="F25" s="38">
        <f t="shared" si="4"/>
        <v>16</v>
      </c>
      <c r="G25" s="38">
        <v>14</v>
      </c>
      <c r="H25" s="38">
        <v>3</v>
      </c>
      <c r="I25" s="38">
        <f>SUM(G25,H25)</f>
        <v>17</v>
      </c>
      <c r="J25" s="38">
        <v>7</v>
      </c>
      <c r="K25" s="40">
        <f t="shared" si="14"/>
        <v>53.846153846153847</v>
      </c>
      <c r="L25" s="38">
        <v>6</v>
      </c>
      <c r="M25" s="40">
        <f t="shared" si="6"/>
        <v>200</v>
      </c>
      <c r="N25" s="38">
        <f t="shared" si="7"/>
        <v>13</v>
      </c>
      <c r="O25" s="40">
        <f t="shared" si="8"/>
        <v>81.25</v>
      </c>
      <c r="P25" s="38">
        <v>5</v>
      </c>
      <c r="Q25" s="40">
        <f t="shared" si="0"/>
        <v>35.714285714285715</v>
      </c>
      <c r="R25" s="38">
        <v>1</v>
      </c>
      <c r="S25" s="41">
        <f t="shared" si="1"/>
        <v>33.333333333333329</v>
      </c>
      <c r="T25" s="38">
        <f t="shared" si="2"/>
        <v>6</v>
      </c>
      <c r="U25" s="40">
        <f>T25/I25*100</f>
        <v>35.294117647058826</v>
      </c>
      <c r="V25" s="42">
        <f t="shared" si="9"/>
        <v>12</v>
      </c>
      <c r="W25" s="40">
        <f t="shared" si="15"/>
        <v>85.714285714285708</v>
      </c>
      <c r="X25" s="42">
        <f t="shared" si="10"/>
        <v>7</v>
      </c>
      <c r="Y25" s="40">
        <f t="shared" si="11"/>
        <v>233.33333333333334</v>
      </c>
      <c r="Z25" s="42">
        <f t="shared" si="12"/>
        <v>19</v>
      </c>
      <c r="AA25" s="40">
        <f t="shared" si="13"/>
        <v>111.76470588235294</v>
      </c>
      <c r="AB25" s="43">
        <v>0</v>
      </c>
      <c r="AC25" s="44">
        <f t="shared" si="16"/>
        <v>0</v>
      </c>
    </row>
    <row r="26" spans="1:29" ht="15" x14ac:dyDescent="0.3">
      <c r="A26" s="36">
        <v>16</v>
      </c>
      <c r="B26" s="37" t="str">
        <f>'[1]9'!B24</f>
        <v>WONOSALAM</v>
      </c>
      <c r="C26" s="37" t="str">
        <f>'[1]9'!C24</f>
        <v>WONOSALAM I</v>
      </c>
      <c r="D26" s="38">
        <v>16</v>
      </c>
      <c r="E26" s="38">
        <v>4</v>
      </c>
      <c r="F26" s="38">
        <f t="shared" si="4"/>
        <v>20</v>
      </c>
      <c r="G26" s="38">
        <v>24</v>
      </c>
      <c r="H26" s="38">
        <v>8</v>
      </c>
      <c r="I26" s="38">
        <f t="shared" si="5"/>
        <v>32</v>
      </c>
      <c r="J26" s="38">
        <v>0</v>
      </c>
      <c r="K26" s="40">
        <f t="shared" si="14"/>
        <v>0</v>
      </c>
      <c r="L26" s="38">
        <v>0</v>
      </c>
      <c r="M26" s="40">
        <f t="shared" si="6"/>
        <v>0</v>
      </c>
      <c r="N26" s="38">
        <f t="shared" si="7"/>
        <v>0</v>
      </c>
      <c r="O26" s="40">
        <f t="shared" si="8"/>
        <v>0</v>
      </c>
      <c r="P26" s="38">
        <v>38</v>
      </c>
      <c r="Q26" s="40">
        <f t="shared" si="0"/>
        <v>158.33333333333331</v>
      </c>
      <c r="R26" s="38">
        <v>17</v>
      </c>
      <c r="S26" s="41">
        <f t="shared" si="1"/>
        <v>212.5</v>
      </c>
      <c r="T26" s="38">
        <f t="shared" si="2"/>
        <v>55</v>
      </c>
      <c r="U26" s="40">
        <f t="shared" si="3"/>
        <v>171.875</v>
      </c>
      <c r="V26" s="42">
        <f t="shared" si="9"/>
        <v>38</v>
      </c>
      <c r="W26" s="40">
        <f t="shared" si="15"/>
        <v>158.33333333333331</v>
      </c>
      <c r="X26" s="42">
        <f t="shared" si="10"/>
        <v>17</v>
      </c>
      <c r="Y26" s="40">
        <f t="shared" si="11"/>
        <v>212.5</v>
      </c>
      <c r="Z26" s="42">
        <f t="shared" si="12"/>
        <v>55</v>
      </c>
      <c r="AA26" s="40">
        <f t="shared" si="13"/>
        <v>171.875</v>
      </c>
      <c r="AB26" s="43">
        <v>0</v>
      </c>
      <c r="AC26" s="44">
        <f t="shared" si="16"/>
        <v>0</v>
      </c>
    </row>
    <row r="27" spans="1:29" ht="15" x14ac:dyDescent="0.3">
      <c r="A27" s="36">
        <v>17</v>
      </c>
      <c r="B27" s="37" t="str">
        <f>'[1]9'!B25</f>
        <v>WONOSALAM</v>
      </c>
      <c r="C27" s="37" t="str">
        <f>'[1]9'!C25</f>
        <v>WONOSALAM II</v>
      </c>
      <c r="D27" s="38">
        <v>7</v>
      </c>
      <c r="E27" s="38">
        <v>4</v>
      </c>
      <c r="F27" s="38">
        <f t="shared" si="4"/>
        <v>11</v>
      </c>
      <c r="G27" s="38">
        <v>14</v>
      </c>
      <c r="H27" s="38">
        <v>12</v>
      </c>
      <c r="I27" s="38">
        <f t="shared" si="5"/>
        <v>26</v>
      </c>
      <c r="J27" s="38">
        <v>0</v>
      </c>
      <c r="K27" s="40">
        <f t="shared" si="14"/>
        <v>0</v>
      </c>
      <c r="L27" s="38">
        <v>0</v>
      </c>
      <c r="M27" s="40">
        <f t="shared" si="6"/>
        <v>0</v>
      </c>
      <c r="N27" s="38">
        <f t="shared" si="7"/>
        <v>0</v>
      </c>
      <c r="O27" s="40">
        <f t="shared" si="8"/>
        <v>0</v>
      </c>
      <c r="P27" s="38">
        <v>24</v>
      </c>
      <c r="Q27" s="40">
        <f t="shared" si="0"/>
        <v>171.42857142857142</v>
      </c>
      <c r="R27" s="38">
        <v>14</v>
      </c>
      <c r="S27" s="41">
        <f t="shared" si="1"/>
        <v>116.66666666666667</v>
      </c>
      <c r="T27" s="38">
        <f t="shared" si="2"/>
        <v>38</v>
      </c>
      <c r="U27" s="40">
        <f t="shared" si="3"/>
        <v>146.15384615384613</v>
      </c>
      <c r="V27" s="42">
        <f t="shared" si="9"/>
        <v>24</v>
      </c>
      <c r="W27" s="40">
        <f t="shared" si="15"/>
        <v>171.42857142857142</v>
      </c>
      <c r="X27" s="42">
        <f t="shared" si="10"/>
        <v>14</v>
      </c>
      <c r="Y27" s="40">
        <f t="shared" si="11"/>
        <v>116.66666666666667</v>
      </c>
      <c r="Z27" s="42">
        <f t="shared" si="12"/>
        <v>38</v>
      </c>
      <c r="AA27" s="40">
        <f t="shared" si="13"/>
        <v>146.15384615384613</v>
      </c>
      <c r="AB27" s="43">
        <v>0</v>
      </c>
      <c r="AC27" s="44">
        <f t="shared" si="16"/>
        <v>0</v>
      </c>
    </row>
    <row r="28" spans="1:29" ht="15" x14ac:dyDescent="0.3">
      <c r="A28" s="36">
        <v>18</v>
      </c>
      <c r="B28" s="37" t="str">
        <f>'[1]9'!B26</f>
        <v>DEMPET</v>
      </c>
      <c r="C28" s="37" t="str">
        <f>'[1]9'!C26</f>
        <v>DEMPET</v>
      </c>
      <c r="D28" s="38">
        <v>22</v>
      </c>
      <c r="E28" s="38">
        <v>8</v>
      </c>
      <c r="F28" s="38">
        <f t="shared" si="4"/>
        <v>30</v>
      </c>
      <c r="G28" s="38">
        <v>25</v>
      </c>
      <c r="H28" s="38">
        <v>10</v>
      </c>
      <c r="I28" s="38">
        <f t="shared" si="5"/>
        <v>35</v>
      </c>
      <c r="J28" s="38">
        <v>1</v>
      </c>
      <c r="K28" s="40">
        <f t="shared" si="14"/>
        <v>4.5454545454545459</v>
      </c>
      <c r="L28" s="38">
        <v>1</v>
      </c>
      <c r="M28" s="40">
        <f t="shared" si="6"/>
        <v>12.5</v>
      </c>
      <c r="N28" s="38">
        <f t="shared" si="7"/>
        <v>2</v>
      </c>
      <c r="O28" s="40">
        <f t="shared" si="8"/>
        <v>6.666666666666667</v>
      </c>
      <c r="P28" s="38">
        <v>32</v>
      </c>
      <c r="Q28" s="40">
        <f t="shared" si="0"/>
        <v>128</v>
      </c>
      <c r="R28" s="38">
        <v>21</v>
      </c>
      <c r="S28" s="41">
        <f t="shared" si="1"/>
        <v>210</v>
      </c>
      <c r="T28" s="38">
        <f t="shared" si="2"/>
        <v>53</v>
      </c>
      <c r="U28" s="40">
        <f t="shared" si="3"/>
        <v>151.42857142857142</v>
      </c>
      <c r="V28" s="42">
        <f t="shared" si="9"/>
        <v>33</v>
      </c>
      <c r="W28" s="40">
        <f t="shared" si="15"/>
        <v>132</v>
      </c>
      <c r="X28" s="42">
        <f t="shared" si="10"/>
        <v>22</v>
      </c>
      <c r="Y28" s="40">
        <f t="shared" si="11"/>
        <v>220.00000000000003</v>
      </c>
      <c r="Z28" s="42">
        <f t="shared" si="12"/>
        <v>55</v>
      </c>
      <c r="AA28" s="40">
        <f t="shared" si="13"/>
        <v>157.14285714285714</v>
      </c>
      <c r="AB28" s="43">
        <v>2</v>
      </c>
      <c r="AC28" s="44">
        <f t="shared" si="16"/>
        <v>5.7142857142857144</v>
      </c>
    </row>
    <row r="29" spans="1:29" ht="15" x14ac:dyDescent="0.3">
      <c r="A29" s="36">
        <v>19</v>
      </c>
      <c r="B29" s="37" t="str">
        <f>'[1]9'!B27</f>
        <v>KEBONAGUNG</v>
      </c>
      <c r="C29" s="37" t="str">
        <f>'[1]9'!C27</f>
        <v>KEBONAGUNG</v>
      </c>
      <c r="D29" s="38">
        <v>18</v>
      </c>
      <c r="E29" s="38">
        <v>4</v>
      </c>
      <c r="F29" s="38">
        <f t="shared" si="4"/>
        <v>22</v>
      </c>
      <c r="G29" s="38">
        <v>23</v>
      </c>
      <c r="H29" s="38">
        <v>4</v>
      </c>
      <c r="I29" s="38">
        <f t="shared" si="5"/>
        <v>27</v>
      </c>
      <c r="J29" s="38">
        <v>3</v>
      </c>
      <c r="K29" s="40">
        <f t="shared" si="14"/>
        <v>16.666666666666664</v>
      </c>
      <c r="L29" s="38">
        <v>2</v>
      </c>
      <c r="M29" s="40">
        <f t="shared" si="6"/>
        <v>50</v>
      </c>
      <c r="N29" s="38">
        <f t="shared" si="7"/>
        <v>5</v>
      </c>
      <c r="O29" s="40">
        <f t="shared" si="8"/>
        <v>22.727272727272727</v>
      </c>
      <c r="P29" s="38">
        <v>12</v>
      </c>
      <c r="Q29" s="40">
        <f t="shared" si="0"/>
        <v>52.173913043478258</v>
      </c>
      <c r="R29" s="38">
        <v>5</v>
      </c>
      <c r="S29" s="41">
        <f t="shared" si="1"/>
        <v>125</v>
      </c>
      <c r="T29" s="38">
        <f t="shared" si="2"/>
        <v>17</v>
      </c>
      <c r="U29" s="40">
        <f t="shared" si="3"/>
        <v>62.962962962962962</v>
      </c>
      <c r="V29" s="42">
        <f t="shared" si="9"/>
        <v>15</v>
      </c>
      <c r="W29" s="40">
        <f t="shared" si="15"/>
        <v>65.217391304347828</v>
      </c>
      <c r="X29" s="42">
        <f t="shared" si="10"/>
        <v>7</v>
      </c>
      <c r="Y29" s="40">
        <f t="shared" si="11"/>
        <v>175</v>
      </c>
      <c r="Z29" s="42">
        <f t="shared" si="12"/>
        <v>22</v>
      </c>
      <c r="AA29" s="40">
        <f t="shared" si="13"/>
        <v>81.481481481481481</v>
      </c>
      <c r="AB29" s="43">
        <v>0</v>
      </c>
      <c r="AC29" s="44">
        <f t="shared" si="16"/>
        <v>0</v>
      </c>
    </row>
    <row r="30" spans="1:29" ht="15" x14ac:dyDescent="0.3">
      <c r="A30" s="36">
        <v>20</v>
      </c>
      <c r="B30" s="37" t="str">
        <f>'[1]9'!B28</f>
        <v>GAJAH</v>
      </c>
      <c r="C30" s="37" t="str">
        <f>'[1]9'!C28</f>
        <v>GAJAH I</v>
      </c>
      <c r="D30" s="38">
        <v>13</v>
      </c>
      <c r="E30" s="38">
        <v>7</v>
      </c>
      <c r="F30" s="38">
        <f t="shared" si="4"/>
        <v>20</v>
      </c>
      <c r="G30" s="38">
        <v>15</v>
      </c>
      <c r="H30" s="38">
        <v>8</v>
      </c>
      <c r="I30" s="38">
        <f t="shared" si="5"/>
        <v>23</v>
      </c>
      <c r="J30" s="38">
        <v>0</v>
      </c>
      <c r="K30" s="40">
        <f t="shared" si="14"/>
        <v>0</v>
      </c>
      <c r="L30" s="38">
        <v>0</v>
      </c>
      <c r="M30" s="40">
        <f t="shared" si="6"/>
        <v>0</v>
      </c>
      <c r="N30" s="38">
        <f t="shared" si="7"/>
        <v>0</v>
      </c>
      <c r="O30" s="40">
        <f t="shared" si="8"/>
        <v>0</v>
      </c>
      <c r="P30" s="38">
        <v>22</v>
      </c>
      <c r="Q30" s="40">
        <f t="shared" si="0"/>
        <v>146.66666666666666</v>
      </c>
      <c r="R30" s="38">
        <v>22</v>
      </c>
      <c r="S30" s="41">
        <f t="shared" si="1"/>
        <v>275</v>
      </c>
      <c r="T30" s="38">
        <f t="shared" si="2"/>
        <v>44</v>
      </c>
      <c r="U30" s="40">
        <f t="shared" si="3"/>
        <v>191.30434782608697</v>
      </c>
      <c r="V30" s="42">
        <f t="shared" si="9"/>
        <v>22</v>
      </c>
      <c r="W30" s="40">
        <f t="shared" si="15"/>
        <v>146.66666666666666</v>
      </c>
      <c r="X30" s="42">
        <f t="shared" si="10"/>
        <v>22</v>
      </c>
      <c r="Y30" s="40">
        <f t="shared" si="11"/>
        <v>275</v>
      </c>
      <c r="Z30" s="42">
        <f t="shared" si="12"/>
        <v>44</v>
      </c>
      <c r="AA30" s="40">
        <f t="shared" si="13"/>
        <v>191.30434782608697</v>
      </c>
      <c r="AB30" s="43">
        <v>0</v>
      </c>
      <c r="AC30" s="44">
        <f t="shared" si="16"/>
        <v>0</v>
      </c>
    </row>
    <row r="31" spans="1:29" ht="15" x14ac:dyDescent="0.3">
      <c r="A31" s="36">
        <v>21</v>
      </c>
      <c r="B31" s="37" t="str">
        <f>'[1]9'!B29</f>
        <v>GAJAH</v>
      </c>
      <c r="C31" s="37" t="str">
        <f>'[1]9'!C29</f>
        <v>GAJAH II</v>
      </c>
      <c r="D31" s="38">
        <v>6</v>
      </c>
      <c r="E31" s="38">
        <v>9</v>
      </c>
      <c r="F31" s="38">
        <f t="shared" si="4"/>
        <v>15</v>
      </c>
      <c r="G31" s="38">
        <v>8</v>
      </c>
      <c r="H31" s="38">
        <v>12</v>
      </c>
      <c r="I31" s="38">
        <f t="shared" si="5"/>
        <v>20</v>
      </c>
      <c r="J31" s="38">
        <v>1</v>
      </c>
      <c r="K31" s="40">
        <f t="shared" si="14"/>
        <v>16.666666666666664</v>
      </c>
      <c r="L31" s="38">
        <v>1</v>
      </c>
      <c r="M31" s="40">
        <f t="shared" si="6"/>
        <v>11.111111111111111</v>
      </c>
      <c r="N31" s="38">
        <f t="shared" si="7"/>
        <v>2</v>
      </c>
      <c r="O31" s="40">
        <f t="shared" si="8"/>
        <v>13.333333333333334</v>
      </c>
      <c r="P31" s="38">
        <v>9</v>
      </c>
      <c r="Q31" s="40">
        <f t="shared" si="0"/>
        <v>112.5</v>
      </c>
      <c r="R31" s="38">
        <v>18</v>
      </c>
      <c r="S31" s="41">
        <f t="shared" si="1"/>
        <v>150</v>
      </c>
      <c r="T31" s="38">
        <f t="shared" si="2"/>
        <v>27</v>
      </c>
      <c r="U31" s="40">
        <f t="shared" si="3"/>
        <v>135</v>
      </c>
      <c r="V31" s="42">
        <f t="shared" si="9"/>
        <v>10</v>
      </c>
      <c r="W31" s="40">
        <f t="shared" si="15"/>
        <v>125</v>
      </c>
      <c r="X31" s="42">
        <f t="shared" si="10"/>
        <v>19</v>
      </c>
      <c r="Y31" s="40">
        <f t="shared" si="11"/>
        <v>158.33333333333331</v>
      </c>
      <c r="Z31" s="42">
        <f t="shared" si="12"/>
        <v>29</v>
      </c>
      <c r="AA31" s="40">
        <f t="shared" si="13"/>
        <v>145</v>
      </c>
      <c r="AB31" s="43">
        <v>1</v>
      </c>
      <c r="AC31" s="44">
        <f t="shared" si="16"/>
        <v>5</v>
      </c>
    </row>
    <row r="32" spans="1:29" ht="15" x14ac:dyDescent="0.3">
      <c r="A32" s="36">
        <v>22</v>
      </c>
      <c r="B32" s="37" t="str">
        <f>'[1]9'!B30</f>
        <v>KARANGANYAR</v>
      </c>
      <c r="C32" s="37" t="str">
        <f>'[1]9'!C30</f>
        <v>KARANGANYAR I</v>
      </c>
      <c r="D32" s="38">
        <v>10</v>
      </c>
      <c r="E32" s="38">
        <v>12</v>
      </c>
      <c r="F32" s="38">
        <f t="shared" si="4"/>
        <v>22</v>
      </c>
      <c r="G32" s="38">
        <v>11</v>
      </c>
      <c r="H32" s="38">
        <v>14</v>
      </c>
      <c r="I32" s="38">
        <f t="shared" si="5"/>
        <v>25</v>
      </c>
      <c r="J32" s="38">
        <v>16</v>
      </c>
      <c r="K32" s="40">
        <f t="shared" si="14"/>
        <v>160</v>
      </c>
      <c r="L32" s="38">
        <v>23</v>
      </c>
      <c r="M32" s="40">
        <f t="shared" si="6"/>
        <v>191.66666666666669</v>
      </c>
      <c r="N32" s="38">
        <f t="shared" si="7"/>
        <v>39</v>
      </c>
      <c r="O32" s="40">
        <f t="shared" si="8"/>
        <v>177.27272727272728</v>
      </c>
      <c r="P32" s="38">
        <v>7</v>
      </c>
      <c r="Q32" s="40">
        <f t="shared" si="0"/>
        <v>63.636363636363633</v>
      </c>
      <c r="R32" s="38">
        <v>10</v>
      </c>
      <c r="S32" s="41">
        <f t="shared" si="1"/>
        <v>71.428571428571431</v>
      </c>
      <c r="T32" s="38">
        <f t="shared" si="2"/>
        <v>17</v>
      </c>
      <c r="U32" s="40">
        <f t="shared" si="3"/>
        <v>68</v>
      </c>
      <c r="V32" s="42">
        <f t="shared" si="9"/>
        <v>23</v>
      </c>
      <c r="W32" s="40">
        <f t="shared" si="15"/>
        <v>209.09090909090909</v>
      </c>
      <c r="X32" s="42">
        <f t="shared" si="10"/>
        <v>33</v>
      </c>
      <c r="Y32" s="40">
        <f t="shared" si="11"/>
        <v>235.71428571428572</v>
      </c>
      <c r="Z32" s="42">
        <f t="shared" si="12"/>
        <v>56</v>
      </c>
      <c r="AA32" s="40">
        <f t="shared" si="13"/>
        <v>224.00000000000003</v>
      </c>
      <c r="AB32" s="43">
        <v>0</v>
      </c>
      <c r="AC32" s="44">
        <f t="shared" si="16"/>
        <v>0</v>
      </c>
    </row>
    <row r="33" spans="1:29" ht="15" x14ac:dyDescent="0.3">
      <c r="A33" s="36">
        <v>23</v>
      </c>
      <c r="B33" s="37" t="str">
        <f>'[1]9'!B31</f>
        <v>KARANGANYAR</v>
      </c>
      <c r="C33" s="37" t="str">
        <f>'[1]9'!C31</f>
        <v>KARANGANYAR II</v>
      </c>
      <c r="D33" s="38">
        <v>16</v>
      </c>
      <c r="E33" s="38">
        <v>11</v>
      </c>
      <c r="F33" s="38">
        <f t="shared" si="4"/>
        <v>27</v>
      </c>
      <c r="G33" s="38">
        <v>18</v>
      </c>
      <c r="H33" s="38">
        <v>13</v>
      </c>
      <c r="I33" s="38">
        <f t="shared" si="5"/>
        <v>31</v>
      </c>
      <c r="J33" s="38">
        <v>14</v>
      </c>
      <c r="K33" s="40">
        <f t="shared" si="14"/>
        <v>87.5</v>
      </c>
      <c r="L33" s="38">
        <v>9</v>
      </c>
      <c r="M33" s="40">
        <f t="shared" si="6"/>
        <v>81.818181818181827</v>
      </c>
      <c r="N33" s="38">
        <f t="shared" si="7"/>
        <v>23</v>
      </c>
      <c r="O33" s="40">
        <f t="shared" si="8"/>
        <v>85.18518518518519</v>
      </c>
      <c r="P33" s="38">
        <v>3</v>
      </c>
      <c r="Q33" s="40">
        <f t="shared" si="0"/>
        <v>16.666666666666664</v>
      </c>
      <c r="R33" s="38">
        <v>6</v>
      </c>
      <c r="S33" s="41">
        <f t="shared" si="1"/>
        <v>46.153846153846153</v>
      </c>
      <c r="T33" s="38">
        <f t="shared" si="2"/>
        <v>9</v>
      </c>
      <c r="U33" s="40">
        <f t="shared" si="3"/>
        <v>29.032258064516132</v>
      </c>
      <c r="V33" s="42">
        <f t="shared" si="9"/>
        <v>17</v>
      </c>
      <c r="W33" s="40">
        <f t="shared" si="15"/>
        <v>94.444444444444443</v>
      </c>
      <c r="X33" s="42">
        <f t="shared" si="10"/>
        <v>15</v>
      </c>
      <c r="Y33" s="40">
        <f t="shared" si="11"/>
        <v>115.38461538461537</v>
      </c>
      <c r="Z33" s="42">
        <f t="shared" si="12"/>
        <v>32</v>
      </c>
      <c r="AA33" s="40">
        <f t="shared" si="13"/>
        <v>103.2258064516129</v>
      </c>
      <c r="AB33" s="43">
        <v>2</v>
      </c>
      <c r="AC33" s="44">
        <f t="shared" si="16"/>
        <v>6.4516129032258061</v>
      </c>
    </row>
    <row r="34" spans="1:29" ht="15" x14ac:dyDescent="0.3">
      <c r="A34" s="36">
        <v>24</v>
      </c>
      <c r="B34" s="37" t="str">
        <f>'[1]9'!B32</f>
        <v>MIJEN</v>
      </c>
      <c r="C34" s="37" t="str">
        <f>'[1]9'!C32</f>
        <v>MIJEN I</v>
      </c>
      <c r="D34" s="38">
        <v>6</v>
      </c>
      <c r="E34" s="38">
        <v>4</v>
      </c>
      <c r="F34" s="38">
        <f t="shared" si="4"/>
        <v>10</v>
      </c>
      <c r="G34" s="38">
        <v>8</v>
      </c>
      <c r="H34" s="38">
        <v>4</v>
      </c>
      <c r="I34" s="38">
        <f t="shared" si="5"/>
        <v>12</v>
      </c>
      <c r="J34" s="38">
        <v>0</v>
      </c>
      <c r="K34" s="40">
        <f t="shared" si="14"/>
        <v>0</v>
      </c>
      <c r="L34" s="38">
        <v>0</v>
      </c>
      <c r="M34" s="40">
        <f t="shared" si="6"/>
        <v>0</v>
      </c>
      <c r="N34" s="38">
        <f t="shared" si="7"/>
        <v>0</v>
      </c>
      <c r="O34" s="40">
        <f t="shared" si="8"/>
        <v>0</v>
      </c>
      <c r="P34" s="38">
        <v>11</v>
      </c>
      <c r="Q34" s="40">
        <f t="shared" si="0"/>
        <v>137.5</v>
      </c>
      <c r="R34" s="38">
        <v>16</v>
      </c>
      <c r="S34" s="41">
        <f t="shared" si="1"/>
        <v>400</v>
      </c>
      <c r="T34" s="38">
        <f t="shared" si="2"/>
        <v>27</v>
      </c>
      <c r="U34" s="40">
        <f t="shared" si="3"/>
        <v>225</v>
      </c>
      <c r="V34" s="42">
        <f t="shared" si="9"/>
        <v>11</v>
      </c>
      <c r="W34" s="40">
        <f t="shared" si="15"/>
        <v>137.5</v>
      </c>
      <c r="X34" s="42">
        <f t="shared" si="10"/>
        <v>16</v>
      </c>
      <c r="Y34" s="40">
        <f t="shared" si="11"/>
        <v>400</v>
      </c>
      <c r="Z34" s="42">
        <f t="shared" si="12"/>
        <v>27</v>
      </c>
      <c r="AA34" s="40">
        <f t="shared" si="13"/>
        <v>225</v>
      </c>
      <c r="AB34" s="43">
        <v>0</v>
      </c>
      <c r="AC34" s="44">
        <f t="shared" si="16"/>
        <v>0</v>
      </c>
    </row>
    <row r="35" spans="1:29" ht="15" x14ac:dyDescent="0.3">
      <c r="A35" s="36">
        <v>25</v>
      </c>
      <c r="B35" s="37" t="str">
        <f>'[1]9'!B33</f>
        <v>MIJEN</v>
      </c>
      <c r="C35" s="37" t="str">
        <f>'[1]9'!C33</f>
        <v>MIJEN II</v>
      </c>
      <c r="D35" s="38">
        <v>14</v>
      </c>
      <c r="E35" s="38">
        <v>7</v>
      </c>
      <c r="F35" s="38">
        <f t="shared" si="4"/>
        <v>21</v>
      </c>
      <c r="G35" s="38">
        <v>18</v>
      </c>
      <c r="H35" s="38">
        <v>9</v>
      </c>
      <c r="I35" s="38">
        <f t="shared" si="5"/>
        <v>27</v>
      </c>
      <c r="J35" s="38">
        <v>13</v>
      </c>
      <c r="K35" s="40">
        <f t="shared" si="14"/>
        <v>92.857142857142861</v>
      </c>
      <c r="L35" s="38">
        <v>4</v>
      </c>
      <c r="M35" s="40">
        <f t="shared" si="6"/>
        <v>57.142857142857139</v>
      </c>
      <c r="N35" s="38">
        <f t="shared" si="7"/>
        <v>17</v>
      </c>
      <c r="O35" s="40">
        <f t="shared" si="8"/>
        <v>80.952380952380949</v>
      </c>
      <c r="P35" s="38">
        <v>7</v>
      </c>
      <c r="Q35" s="40">
        <f t="shared" si="0"/>
        <v>38.888888888888893</v>
      </c>
      <c r="R35" s="38">
        <v>11</v>
      </c>
      <c r="S35" s="41">
        <f t="shared" si="1"/>
        <v>122.22222222222223</v>
      </c>
      <c r="T35" s="38">
        <f t="shared" si="2"/>
        <v>18</v>
      </c>
      <c r="U35" s="40">
        <f t="shared" si="3"/>
        <v>66.666666666666657</v>
      </c>
      <c r="V35" s="42">
        <f t="shared" si="9"/>
        <v>20</v>
      </c>
      <c r="W35" s="40">
        <f t="shared" si="15"/>
        <v>111.11111111111111</v>
      </c>
      <c r="X35" s="42">
        <f t="shared" si="10"/>
        <v>15</v>
      </c>
      <c r="Y35" s="40">
        <f t="shared" si="11"/>
        <v>166.66666666666669</v>
      </c>
      <c r="Z35" s="42">
        <f t="shared" si="12"/>
        <v>35</v>
      </c>
      <c r="AA35" s="40">
        <f t="shared" si="13"/>
        <v>129.62962962962962</v>
      </c>
      <c r="AB35" s="43">
        <v>1</v>
      </c>
      <c r="AC35" s="44">
        <f t="shared" si="16"/>
        <v>3.7037037037037033</v>
      </c>
    </row>
    <row r="36" spans="1:29" ht="15" x14ac:dyDescent="0.3">
      <c r="A36" s="36">
        <v>26</v>
      </c>
      <c r="B36" s="37" t="str">
        <f>'[1]9'!B34</f>
        <v>WEDUNG</v>
      </c>
      <c r="C36" s="37" t="str">
        <f>'[1]9'!C34</f>
        <v>WEDUNG I</v>
      </c>
      <c r="D36" s="38">
        <v>27</v>
      </c>
      <c r="E36" s="38">
        <v>22</v>
      </c>
      <c r="F36" s="38">
        <f t="shared" si="4"/>
        <v>49</v>
      </c>
      <c r="G36" s="38">
        <v>30</v>
      </c>
      <c r="H36" s="38">
        <v>30</v>
      </c>
      <c r="I36" s="38">
        <f t="shared" si="5"/>
        <v>60</v>
      </c>
      <c r="J36" s="38">
        <v>12</v>
      </c>
      <c r="K36" s="40">
        <f t="shared" si="14"/>
        <v>44.444444444444443</v>
      </c>
      <c r="L36" s="38">
        <v>7</v>
      </c>
      <c r="M36" s="40">
        <f t="shared" si="6"/>
        <v>31.818181818181817</v>
      </c>
      <c r="N36" s="38">
        <f t="shared" si="7"/>
        <v>19</v>
      </c>
      <c r="O36" s="40">
        <f t="shared" si="8"/>
        <v>38.775510204081634</v>
      </c>
      <c r="P36" s="38">
        <v>29</v>
      </c>
      <c r="Q36" s="40">
        <f t="shared" si="0"/>
        <v>96.666666666666671</v>
      </c>
      <c r="R36" s="38">
        <v>29</v>
      </c>
      <c r="S36" s="41">
        <f t="shared" si="1"/>
        <v>96.666666666666671</v>
      </c>
      <c r="T36" s="38">
        <f t="shared" si="2"/>
        <v>58</v>
      </c>
      <c r="U36" s="40">
        <f t="shared" si="3"/>
        <v>96.666666666666671</v>
      </c>
      <c r="V36" s="42">
        <f t="shared" si="9"/>
        <v>41</v>
      </c>
      <c r="W36" s="40">
        <f t="shared" si="15"/>
        <v>136.66666666666666</v>
      </c>
      <c r="X36" s="42">
        <f t="shared" si="10"/>
        <v>36</v>
      </c>
      <c r="Y36" s="40">
        <f t="shared" si="11"/>
        <v>120</v>
      </c>
      <c r="Z36" s="42">
        <f t="shared" si="12"/>
        <v>77</v>
      </c>
      <c r="AA36" s="40">
        <f t="shared" si="13"/>
        <v>128.33333333333334</v>
      </c>
      <c r="AB36" s="43">
        <v>0</v>
      </c>
      <c r="AC36" s="44">
        <f t="shared" si="16"/>
        <v>0</v>
      </c>
    </row>
    <row r="37" spans="1:29" ht="15" x14ac:dyDescent="0.3">
      <c r="A37" s="36">
        <v>27</v>
      </c>
      <c r="B37" s="37" t="str">
        <f>'[1]9'!B35</f>
        <v>WEDUNG</v>
      </c>
      <c r="C37" s="37" t="str">
        <f>'[1]9'!C35</f>
        <v>WEDUNG II</v>
      </c>
      <c r="D37" s="38">
        <v>13</v>
      </c>
      <c r="E37" s="38">
        <v>17</v>
      </c>
      <c r="F37" s="38">
        <f t="shared" si="4"/>
        <v>30</v>
      </c>
      <c r="G37" s="38">
        <v>24</v>
      </c>
      <c r="H37" s="38">
        <v>26</v>
      </c>
      <c r="I37" s="38">
        <f t="shared" si="5"/>
        <v>50</v>
      </c>
      <c r="J37" s="38">
        <v>7</v>
      </c>
      <c r="K37" s="40">
        <f t="shared" si="14"/>
        <v>53.846153846153847</v>
      </c>
      <c r="L37" s="38">
        <v>3</v>
      </c>
      <c r="M37" s="40">
        <f t="shared" si="6"/>
        <v>17.647058823529413</v>
      </c>
      <c r="N37" s="38">
        <f t="shared" si="7"/>
        <v>10</v>
      </c>
      <c r="O37" s="40">
        <f t="shared" si="8"/>
        <v>33.333333333333329</v>
      </c>
      <c r="P37" s="38">
        <v>23</v>
      </c>
      <c r="Q37" s="40">
        <f t="shared" si="0"/>
        <v>95.833333333333343</v>
      </c>
      <c r="R37" s="38">
        <v>18</v>
      </c>
      <c r="S37" s="41">
        <f t="shared" si="1"/>
        <v>69.230769230769226</v>
      </c>
      <c r="T37" s="38">
        <f t="shared" si="2"/>
        <v>41</v>
      </c>
      <c r="U37" s="40">
        <f t="shared" si="3"/>
        <v>82</v>
      </c>
      <c r="V37" s="42">
        <f t="shared" si="9"/>
        <v>30</v>
      </c>
      <c r="W37" s="40">
        <f t="shared" si="15"/>
        <v>125</v>
      </c>
      <c r="X37" s="42">
        <f t="shared" si="10"/>
        <v>21</v>
      </c>
      <c r="Y37" s="40">
        <f t="shared" si="11"/>
        <v>80.769230769230774</v>
      </c>
      <c r="Z37" s="42">
        <f t="shared" si="12"/>
        <v>51</v>
      </c>
      <c r="AA37" s="40">
        <f t="shared" si="13"/>
        <v>102</v>
      </c>
      <c r="AB37" s="43">
        <v>2</v>
      </c>
      <c r="AC37" s="44">
        <f t="shared" si="16"/>
        <v>4</v>
      </c>
    </row>
    <row r="38" spans="1:29" ht="16.2" thickBot="1" x14ac:dyDescent="0.35">
      <c r="A38" s="45" t="s">
        <v>19</v>
      </c>
      <c r="B38" s="46"/>
      <c r="C38" s="47"/>
      <c r="D38" s="48">
        <f t="shared" ref="D38:J38" si="17">SUM(D11:D37)</f>
        <v>376</v>
      </c>
      <c r="E38" s="48">
        <f>SUM(E11:E37)</f>
        <v>277</v>
      </c>
      <c r="F38" s="48">
        <f t="shared" si="17"/>
        <v>653</v>
      </c>
      <c r="G38" s="48">
        <f t="shared" si="17"/>
        <v>490</v>
      </c>
      <c r="H38" s="48">
        <f t="shared" si="17"/>
        <v>350</v>
      </c>
      <c r="I38" s="48">
        <f t="shared" si="17"/>
        <v>840</v>
      </c>
      <c r="J38" s="48">
        <f t="shared" si="17"/>
        <v>144</v>
      </c>
      <c r="K38" s="49">
        <f>+J38/D38*100</f>
        <v>38.297872340425535</v>
      </c>
      <c r="L38" s="48">
        <f>SUM(L11:L37)</f>
        <v>116</v>
      </c>
      <c r="M38" s="49">
        <f>+L38/E38*100</f>
        <v>41.877256317689529</v>
      </c>
      <c r="N38" s="48">
        <f>SUM(N11:N37)</f>
        <v>260</v>
      </c>
      <c r="O38" s="49">
        <f>N38/F38*100</f>
        <v>39.816232771822357</v>
      </c>
      <c r="P38" s="48">
        <f>SUM(P11:P37)</f>
        <v>449</v>
      </c>
      <c r="Q38" s="49">
        <f>P38/G38*100</f>
        <v>91.632653061224488</v>
      </c>
      <c r="R38" s="48">
        <f>SUM(R11:R37)</f>
        <v>389</v>
      </c>
      <c r="S38" s="50">
        <f>R38/H38*100</f>
        <v>111.14285714285714</v>
      </c>
      <c r="T38" s="48">
        <f>SUM(T11:T37)</f>
        <v>838</v>
      </c>
      <c r="U38" s="49">
        <f>T38/I38*100</f>
        <v>99.761904761904759</v>
      </c>
      <c r="V38" s="51">
        <f>J38+P38</f>
        <v>593</v>
      </c>
      <c r="W38" s="49">
        <f>V38/G38*100</f>
        <v>121.02040816326532</v>
      </c>
      <c r="X38" s="51">
        <f>L38+R38</f>
        <v>505</v>
      </c>
      <c r="Y38" s="49">
        <f>X38/H38*100</f>
        <v>144.28571428571428</v>
      </c>
      <c r="Z38" s="51">
        <f>V38+X38</f>
        <v>1098</v>
      </c>
      <c r="AA38" s="49">
        <f>Z38/I38*100</f>
        <v>130.71428571428572</v>
      </c>
      <c r="AB38" s="52">
        <f>SUM(AB11:AB37)</f>
        <v>23</v>
      </c>
      <c r="AC38" s="53">
        <f>AB38/I38*100</f>
        <v>2.7380952380952381</v>
      </c>
    </row>
    <row r="39" spans="1:29" ht="15" x14ac:dyDescent="0.3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"/>
      <c r="W39" s="54"/>
      <c r="X39" s="54"/>
      <c r="Y39" s="2"/>
      <c r="Z39" s="2"/>
      <c r="AA39" s="2"/>
      <c r="AB39" s="2"/>
      <c r="AC39" s="2"/>
    </row>
    <row r="40" spans="1:29" ht="15" x14ac:dyDescent="0.3">
      <c r="A40" s="55" t="s">
        <v>20</v>
      </c>
      <c r="B40" s="5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399999999999999" x14ac:dyDescent="0.3">
      <c r="A41" s="55" t="s">
        <v>21</v>
      </c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" x14ac:dyDescent="0.3">
      <c r="A42" s="55"/>
      <c r="B42" s="55" t="s">
        <v>22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" x14ac:dyDescent="0.3">
      <c r="A43" s="55"/>
      <c r="B43" s="55" t="s">
        <v>23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x14ac:dyDescent="0.3">
      <c r="A44" s="55"/>
      <c r="B44" s="55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2022-08-04T01:11:21Z</dcterms:created>
  <dcterms:modified xsi:type="dcterms:W3CDTF">2022-08-04T01:11:52Z</dcterms:modified>
</cp:coreProperties>
</file>