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469B065F-FCD2-4A9C-900B-642B399D721A}" xr6:coauthVersionLast="47" xr6:coauthVersionMax="47" xr10:uidLastSave="{00000000-0000-0000-0000-000000000000}"/>
  <bookViews>
    <workbookView xWindow="-108" yWindow="-108" windowWidth="23256" windowHeight="12576" xr2:uid="{DC8B4707-D619-4781-8A7D-6524AD92D0FB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1" l="1"/>
  <c r="AA39" i="1"/>
  <c r="Y39" i="1"/>
  <c r="U39" i="1"/>
  <c r="V39" i="1" s="1"/>
  <c r="S39" i="1"/>
  <c r="P39" i="1"/>
  <c r="O39" i="1"/>
  <c r="M39" i="1"/>
  <c r="N39" i="1" s="1"/>
  <c r="I39" i="1"/>
  <c r="H39" i="1"/>
  <c r="G39" i="1"/>
  <c r="E39" i="1"/>
  <c r="J39" i="1" s="1"/>
  <c r="D39" i="1"/>
  <c r="T39" i="1" s="1"/>
  <c r="AC38" i="1"/>
  <c r="AD38" i="1" s="1"/>
  <c r="AB38" i="1"/>
  <c r="Z38" i="1"/>
  <c r="X38" i="1"/>
  <c r="W38" i="1"/>
  <c r="V38" i="1"/>
  <c r="T38" i="1"/>
  <c r="Q38" i="1"/>
  <c r="R38" i="1" s="1"/>
  <c r="P38" i="1"/>
  <c r="N38" i="1"/>
  <c r="L38" i="1"/>
  <c r="K38" i="1"/>
  <c r="J38" i="1"/>
  <c r="H38" i="1"/>
  <c r="F38" i="1"/>
  <c r="C38" i="1"/>
  <c r="B38" i="1"/>
  <c r="A38" i="1"/>
  <c r="AC37" i="1"/>
  <c r="AB37" i="1"/>
  <c r="Z37" i="1"/>
  <c r="W37" i="1"/>
  <c r="X37" i="1" s="1"/>
  <c r="V37" i="1"/>
  <c r="T37" i="1"/>
  <c r="Q37" i="1"/>
  <c r="P37" i="1"/>
  <c r="N37" i="1"/>
  <c r="K37" i="1"/>
  <c r="L37" i="1" s="1"/>
  <c r="J37" i="1"/>
  <c r="H37" i="1"/>
  <c r="F37" i="1"/>
  <c r="AD37" i="1" s="1"/>
  <c r="C37" i="1"/>
  <c r="B37" i="1"/>
  <c r="A37" i="1"/>
  <c r="AC36" i="1"/>
  <c r="AD36" i="1" s="1"/>
  <c r="AB36" i="1"/>
  <c r="Z36" i="1"/>
  <c r="X36" i="1"/>
  <c r="W36" i="1"/>
  <c r="V36" i="1"/>
  <c r="T36" i="1"/>
  <c r="Q36" i="1"/>
  <c r="R36" i="1" s="1"/>
  <c r="P36" i="1"/>
  <c r="N36" i="1"/>
  <c r="L36" i="1"/>
  <c r="K36" i="1"/>
  <c r="J36" i="1"/>
  <c r="H36" i="1"/>
  <c r="F36" i="1"/>
  <c r="C36" i="1"/>
  <c r="B36" i="1"/>
  <c r="A36" i="1"/>
  <c r="AC35" i="1"/>
  <c r="AB35" i="1"/>
  <c r="Z35" i="1"/>
  <c r="W35" i="1"/>
  <c r="X35" i="1" s="1"/>
  <c r="V35" i="1"/>
  <c r="T35" i="1"/>
  <c r="Q35" i="1"/>
  <c r="P35" i="1"/>
  <c r="N35" i="1"/>
  <c r="K35" i="1"/>
  <c r="L35" i="1" s="1"/>
  <c r="J35" i="1"/>
  <c r="H35" i="1"/>
  <c r="F35" i="1"/>
  <c r="AD35" i="1" s="1"/>
  <c r="C35" i="1"/>
  <c r="B35" i="1"/>
  <c r="A35" i="1"/>
  <c r="AC34" i="1"/>
  <c r="AD34" i="1" s="1"/>
  <c r="AB34" i="1"/>
  <c r="Z34" i="1"/>
  <c r="X34" i="1"/>
  <c r="W34" i="1"/>
  <c r="V34" i="1"/>
  <c r="T34" i="1"/>
  <c r="Q34" i="1"/>
  <c r="R34" i="1" s="1"/>
  <c r="P34" i="1"/>
  <c r="N34" i="1"/>
  <c r="L34" i="1"/>
  <c r="K34" i="1"/>
  <c r="J34" i="1"/>
  <c r="H34" i="1"/>
  <c r="F34" i="1"/>
  <c r="C34" i="1"/>
  <c r="B34" i="1"/>
  <c r="A34" i="1"/>
  <c r="AC33" i="1"/>
  <c r="AB33" i="1"/>
  <c r="Z33" i="1"/>
  <c r="W33" i="1"/>
  <c r="X33" i="1" s="1"/>
  <c r="V33" i="1"/>
  <c r="T33" i="1"/>
  <c r="Q33" i="1"/>
  <c r="P33" i="1"/>
  <c r="N33" i="1"/>
  <c r="K33" i="1"/>
  <c r="L33" i="1" s="1"/>
  <c r="J33" i="1"/>
  <c r="H33" i="1"/>
  <c r="F33" i="1"/>
  <c r="AD33" i="1" s="1"/>
  <c r="C33" i="1"/>
  <c r="B33" i="1"/>
  <c r="A33" i="1"/>
  <c r="AC32" i="1"/>
  <c r="AD32" i="1" s="1"/>
  <c r="AB32" i="1"/>
  <c r="Z32" i="1"/>
  <c r="X32" i="1"/>
  <c r="W32" i="1"/>
  <c r="V32" i="1"/>
  <c r="T32" i="1"/>
  <c r="Q32" i="1"/>
  <c r="R32" i="1" s="1"/>
  <c r="P32" i="1"/>
  <c r="N32" i="1"/>
  <c r="L32" i="1"/>
  <c r="K32" i="1"/>
  <c r="J32" i="1"/>
  <c r="H32" i="1"/>
  <c r="F32" i="1"/>
  <c r="C32" i="1"/>
  <c r="B32" i="1"/>
  <c r="A32" i="1"/>
  <c r="AC31" i="1"/>
  <c r="AB31" i="1"/>
  <c r="Z31" i="1"/>
  <c r="W31" i="1"/>
  <c r="X31" i="1" s="1"/>
  <c r="V31" i="1"/>
  <c r="T31" i="1"/>
  <c r="Q31" i="1"/>
  <c r="P31" i="1"/>
  <c r="N31" i="1"/>
  <c r="K31" i="1"/>
  <c r="L31" i="1" s="1"/>
  <c r="J31" i="1"/>
  <c r="H31" i="1"/>
  <c r="F31" i="1"/>
  <c r="AD31" i="1" s="1"/>
  <c r="C31" i="1"/>
  <c r="B31" i="1"/>
  <c r="A31" i="1"/>
  <c r="AC30" i="1"/>
  <c r="AD30" i="1" s="1"/>
  <c r="AB30" i="1"/>
  <c r="Z30" i="1"/>
  <c r="X30" i="1"/>
  <c r="W30" i="1"/>
  <c r="V30" i="1"/>
  <c r="T30" i="1"/>
  <c r="Q30" i="1"/>
  <c r="R30" i="1" s="1"/>
  <c r="P30" i="1"/>
  <c r="N30" i="1"/>
  <c r="L30" i="1"/>
  <c r="K30" i="1"/>
  <c r="J30" i="1"/>
  <c r="H30" i="1"/>
  <c r="F30" i="1"/>
  <c r="C30" i="1"/>
  <c r="B30" i="1"/>
  <c r="A30" i="1"/>
  <c r="AC29" i="1"/>
  <c r="AB29" i="1"/>
  <c r="Z29" i="1"/>
  <c r="W29" i="1"/>
  <c r="X29" i="1" s="1"/>
  <c r="V29" i="1"/>
  <c r="T29" i="1"/>
  <c r="Q29" i="1"/>
  <c r="P29" i="1"/>
  <c r="N29" i="1"/>
  <c r="K29" i="1"/>
  <c r="L29" i="1" s="1"/>
  <c r="J29" i="1"/>
  <c r="H29" i="1"/>
  <c r="F29" i="1"/>
  <c r="AD29" i="1" s="1"/>
  <c r="C29" i="1"/>
  <c r="B29" i="1"/>
  <c r="A29" i="1"/>
  <c r="AC28" i="1"/>
  <c r="AD28" i="1" s="1"/>
  <c r="AB28" i="1"/>
  <c r="Z28" i="1"/>
  <c r="X28" i="1"/>
  <c r="W28" i="1"/>
  <c r="V28" i="1"/>
  <c r="T28" i="1"/>
  <c r="Q28" i="1"/>
  <c r="R28" i="1" s="1"/>
  <c r="P28" i="1"/>
  <c r="N28" i="1"/>
  <c r="L28" i="1"/>
  <c r="K28" i="1"/>
  <c r="J28" i="1"/>
  <c r="H28" i="1"/>
  <c r="F28" i="1"/>
  <c r="C28" i="1"/>
  <c r="B28" i="1"/>
  <c r="A28" i="1"/>
  <c r="AC27" i="1"/>
  <c r="AB27" i="1"/>
  <c r="Z27" i="1"/>
  <c r="W27" i="1"/>
  <c r="X27" i="1" s="1"/>
  <c r="V27" i="1"/>
  <c r="T27" i="1"/>
  <c r="Q27" i="1"/>
  <c r="P27" i="1"/>
  <c r="N27" i="1"/>
  <c r="K27" i="1"/>
  <c r="L27" i="1" s="1"/>
  <c r="J27" i="1"/>
  <c r="H27" i="1"/>
  <c r="F27" i="1"/>
  <c r="AD27" i="1" s="1"/>
  <c r="C27" i="1"/>
  <c r="B27" i="1"/>
  <c r="A27" i="1"/>
  <c r="AC26" i="1"/>
  <c r="AD26" i="1" s="1"/>
  <c r="AB26" i="1"/>
  <c r="Z26" i="1"/>
  <c r="X26" i="1"/>
  <c r="W26" i="1"/>
  <c r="V26" i="1"/>
  <c r="T26" i="1"/>
  <c r="Q26" i="1"/>
  <c r="R26" i="1" s="1"/>
  <c r="P26" i="1"/>
  <c r="N26" i="1"/>
  <c r="L26" i="1"/>
  <c r="K26" i="1"/>
  <c r="J26" i="1"/>
  <c r="H26" i="1"/>
  <c r="F26" i="1"/>
  <c r="C26" i="1"/>
  <c r="B26" i="1"/>
  <c r="A26" i="1"/>
  <c r="AC25" i="1"/>
  <c r="AB25" i="1"/>
  <c r="Z25" i="1"/>
  <c r="W25" i="1"/>
  <c r="X25" i="1" s="1"/>
  <c r="V25" i="1"/>
  <c r="T25" i="1"/>
  <c r="Q25" i="1"/>
  <c r="P25" i="1"/>
  <c r="N25" i="1"/>
  <c r="K25" i="1"/>
  <c r="L25" i="1" s="1"/>
  <c r="J25" i="1"/>
  <c r="H25" i="1"/>
  <c r="F25" i="1"/>
  <c r="AD25" i="1" s="1"/>
  <c r="C25" i="1"/>
  <c r="B25" i="1"/>
  <c r="A25" i="1"/>
  <c r="AC24" i="1"/>
  <c r="AD24" i="1" s="1"/>
  <c r="AB24" i="1"/>
  <c r="Z24" i="1"/>
  <c r="X24" i="1"/>
  <c r="W24" i="1"/>
  <c r="V24" i="1"/>
  <c r="T24" i="1"/>
  <c r="Q24" i="1"/>
  <c r="R24" i="1" s="1"/>
  <c r="P24" i="1"/>
  <c r="N24" i="1"/>
  <c r="L24" i="1"/>
  <c r="K24" i="1"/>
  <c r="J24" i="1"/>
  <c r="H24" i="1"/>
  <c r="F24" i="1"/>
  <c r="C24" i="1"/>
  <c r="B24" i="1"/>
  <c r="A24" i="1"/>
  <c r="AC23" i="1"/>
  <c r="AB23" i="1"/>
  <c r="Z23" i="1"/>
  <c r="W23" i="1"/>
  <c r="X23" i="1" s="1"/>
  <c r="V23" i="1"/>
  <c r="T23" i="1"/>
  <c r="Q23" i="1"/>
  <c r="P23" i="1"/>
  <c r="N23" i="1"/>
  <c r="K23" i="1"/>
  <c r="L23" i="1" s="1"/>
  <c r="J23" i="1"/>
  <c r="H23" i="1"/>
  <c r="F23" i="1"/>
  <c r="AD23" i="1" s="1"/>
  <c r="C23" i="1"/>
  <c r="B23" i="1"/>
  <c r="A23" i="1"/>
  <c r="AC22" i="1"/>
  <c r="AD22" i="1" s="1"/>
  <c r="AB22" i="1"/>
  <c r="Z22" i="1"/>
  <c r="X22" i="1"/>
  <c r="W22" i="1"/>
  <c r="V22" i="1"/>
  <c r="T22" i="1"/>
  <c r="Q22" i="1"/>
  <c r="R22" i="1" s="1"/>
  <c r="P22" i="1"/>
  <c r="N22" i="1"/>
  <c r="L22" i="1"/>
  <c r="K22" i="1"/>
  <c r="J22" i="1"/>
  <c r="H22" i="1"/>
  <c r="F22" i="1"/>
  <c r="C22" i="1"/>
  <c r="B22" i="1"/>
  <c r="A22" i="1"/>
  <c r="AC21" i="1"/>
  <c r="AB21" i="1"/>
  <c r="Z21" i="1"/>
  <c r="W21" i="1"/>
  <c r="X21" i="1" s="1"/>
  <c r="V21" i="1"/>
  <c r="T21" i="1"/>
  <c r="Q21" i="1"/>
  <c r="P21" i="1"/>
  <c r="N21" i="1"/>
  <c r="K21" i="1"/>
  <c r="L21" i="1" s="1"/>
  <c r="J21" i="1"/>
  <c r="H21" i="1"/>
  <c r="F21" i="1"/>
  <c r="AD21" i="1" s="1"/>
  <c r="C21" i="1"/>
  <c r="B21" i="1"/>
  <c r="A21" i="1"/>
  <c r="AC20" i="1"/>
  <c r="AD20" i="1" s="1"/>
  <c r="AB20" i="1"/>
  <c r="Z20" i="1"/>
  <c r="X20" i="1"/>
  <c r="W20" i="1"/>
  <c r="V20" i="1"/>
  <c r="T20" i="1"/>
  <c r="Q20" i="1"/>
  <c r="R20" i="1" s="1"/>
  <c r="P20" i="1"/>
  <c r="N20" i="1"/>
  <c r="K20" i="1"/>
  <c r="L20" i="1" s="1"/>
  <c r="J20" i="1"/>
  <c r="H20" i="1"/>
  <c r="F20" i="1"/>
  <c r="C20" i="1"/>
  <c r="B20" i="1"/>
  <c r="A20" i="1"/>
  <c r="AC19" i="1"/>
  <c r="AD19" i="1" s="1"/>
  <c r="AB19" i="1"/>
  <c r="Z19" i="1"/>
  <c r="W19" i="1"/>
  <c r="X19" i="1" s="1"/>
  <c r="V19" i="1"/>
  <c r="T19" i="1"/>
  <c r="Q19" i="1"/>
  <c r="R19" i="1" s="1"/>
  <c r="P19" i="1"/>
  <c r="N19" i="1"/>
  <c r="K19" i="1"/>
  <c r="L19" i="1" s="1"/>
  <c r="J19" i="1"/>
  <c r="H19" i="1"/>
  <c r="F19" i="1"/>
  <c r="C19" i="1"/>
  <c r="B19" i="1"/>
  <c r="A19" i="1"/>
  <c r="AC18" i="1"/>
  <c r="AD18" i="1" s="1"/>
  <c r="AB18" i="1"/>
  <c r="Z18" i="1"/>
  <c r="W18" i="1"/>
  <c r="X18" i="1" s="1"/>
  <c r="V18" i="1"/>
  <c r="T18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AC17" i="1"/>
  <c r="AD17" i="1" s="1"/>
  <c r="AB17" i="1"/>
  <c r="Z17" i="1"/>
  <c r="W17" i="1"/>
  <c r="X17" i="1" s="1"/>
  <c r="V17" i="1"/>
  <c r="T17" i="1"/>
  <c r="Q17" i="1"/>
  <c r="R17" i="1" s="1"/>
  <c r="P17" i="1"/>
  <c r="N17" i="1"/>
  <c r="K17" i="1"/>
  <c r="L17" i="1" s="1"/>
  <c r="J17" i="1"/>
  <c r="H17" i="1"/>
  <c r="F17" i="1"/>
  <c r="C17" i="1"/>
  <c r="B17" i="1"/>
  <c r="A17" i="1"/>
  <c r="AC16" i="1"/>
  <c r="AD16" i="1" s="1"/>
  <c r="AB16" i="1"/>
  <c r="Z16" i="1"/>
  <c r="W16" i="1"/>
  <c r="X16" i="1" s="1"/>
  <c r="V16" i="1"/>
  <c r="T16" i="1"/>
  <c r="Q16" i="1"/>
  <c r="R16" i="1" s="1"/>
  <c r="P16" i="1"/>
  <c r="N16" i="1"/>
  <c r="K16" i="1"/>
  <c r="L16" i="1" s="1"/>
  <c r="J16" i="1"/>
  <c r="H16" i="1"/>
  <c r="F16" i="1"/>
  <c r="C16" i="1"/>
  <c r="B16" i="1"/>
  <c r="A16" i="1"/>
  <c r="AC15" i="1"/>
  <c r="AD15" i="1" s="1"/>
  <c r="AB15" i="1"/>
  <c r="Z15" i="1"/>
  <c r="W15" i="1"/>
  <c r="X15" i="1" s="1"/>
  <c r="V15" i="1"/>
  <c r="T15" i="1"/>
  <c r="Q15" i="1"/>
  <c r="R15" i="1" s="1"/>
  <c r="P15" i="1"/>
  <c r="N15" i="1"/>
  <c r="K15" i="1"/>
  <c r="L15" i="1" s="1"/>
  <c r="J15" i="1"/>
  <c r="H15" i="1"/>
  <c r="F15" i="1"/>
  <c r="C15" i="1"/>
  <c r="B15" i="1"/>
  <c r="A15" i="1"/>
  <c r="AC14" i="1"/>
  <c r="AD14" i="1" s="1"/>
  <c r="AB14" i="1"/>
  <c r="Z14" i="1"/>
  <c r="W14" i="1"/>
  <c r="X14" i="1" s="1"/>
  <c r="V14" i="1"/>
  <c r="T14" i="1"/>
  <c r="Q14" i="1"/>
  <c r="R14" i="1" s="1"/>
  <c r="P14" i="1"/>
  <c r="N14" i="1"/>
  <c r="K14" i="1"/>
  <c r="L14" i="1" s="1"/>
  <c r="J14" i="1"/>
  <c r="H14" i="1"/>
  <c r="F14" i="1"/>
  <c r="C14" i="1"/>
  <c r="B14" i="1"/>
  <c r="A14" i="1"/>
  <c r="AC13" i="1"/>
  <c r="AD13" i="1" s="1"/>
  <c r="AB13" i="1"/>
  <c r="Z13" i="1"/>
  <c r="W13" i="1"/>
  <c r="X13" i="1" s="1"/>
  <c r="V13" i="1"/>
  <c r="T13" i="1"/>
  <c r="Q13" i="1"/>
  <c r="R13" i="1" s="1"/>
  <c r="P13" i="1"/>
  <c r="N13" i="1"/>
  <c r="K13" i="1"/>
  <c r="L13" i="1" s="1"/>
  <c r="J13" i="1"/>
  <c r="H13" i="1"/>
  <c r="F13" i="1"/>
  <c r="C13" i="1"/>
  <c r="B13" i="1"/>
  <c r="A13" i="1"/>
  <c r="AC12" i="1"/>
  <c r="AC39" i="1" s="1"/>
  <c r="AD39" i="1" s="1"/>
  <c r="AB12" i="1"/>
  <c r="Z12" i="1"/>
  <c r="W12" i="1"/>
  <c r="W39" i="1" s="1"/>
  <c r="X39" i="1" s="1"/>
  <c r="V12" i="1"/>
  <c r="T12" i="1"/>
  <c r="Q12" i="1"/>
  <c r="R12" i="1" s="1"/>
  <c r="P12" i="1"/>
  <c r="N12" i="1"/>
  <c r="K12" i="1"/>
  <c r="K39" i="1" s="1"/>
  <c r="L39" i="1" s="1"/>
  <c r="J12" i="1"/>
  <c r="H12" i="1"/>
  <c r="F12" i="1"/>
  <c r="F39" i="1" s="1"/>
  <c r="C12" i="1"/>
  <c r="B12" i="1"/>
  <c r="A12" i="1"/>
  <c r="N5" i="1"/>
  <c r="M5" i="1"/>
  <c r="N4" i="1"/>
  <c r="M4" i="1"/>
  <c r="L12" i="1" l="1"/>
  <c r="X12" i="1"/>
  <c r="R21" i="1"/>
  <c r="R23" i="1"/>
  <c r="R25" i="1"/>
  <c r="R27" i="1"/>
  <c r="R29" i="1"/>
  <c r="R31" i="1"/>
  <c r="R33" i="1"/>
  <c r="R35" i="1"/>
  <c r="R37" i="1"/>
  <c r="Q39" i="1"/>
  <c r="R39" i="1" s="1"/>
  <c r="Z39" i="1"/>
  <c r="AD12" i="1"/>
</calcChain>
</file>

<file path=xl/sharedStrings.xml><?xml version="1.0" encoding="utf-8"?>
<sst xmlns="http://schemas.openxmlformats.org/spreadsheetml/2006/main" count="55" uniqueCount="22">
  <si>
    <t>TABEL  39</t>
  </si>
  <si>
    <t>CAKUPAN IMUNISASI DPT-HB-Hib 3, POLIO 4*, CAMPAK/MR, DAN IMUNISASI DASAR LENGKAP PADA BAYI MENURUT JENIS KELAMIN, KECAMATAN, DAN PUSKESMAS</t>
  </si>
  <si>
    <t>NO</t>
  </si>
  <si>
    <t>KECAMATAN</t>
  </si>
  <si>
    <t>PUSKESMAS</t>
  </si>
  <si>
    <r>
      <t xml:space="preserve">JUMLAH BAYI
</t>
    </r>
    <r>
      <rPr>
        <i/>
        <sz val="12"/>
        <rFont val="Arial"/>
        <family val="2"/>
      </rPr>
      <t>(SURVIVING INFANT)</t>
    </r>
  </si>
  <si>
    <t>BAYI DIIMUNISASI</t>
  </si>
  <si>
    <t>DPT-HB-Hib3</t>
  </si>
  <si>
    <t>POLIO 4*</t>
  </si>
  <si>
    <t>CAMPAK/MR</t>
  </si>
  <si>
    <t>IMUNISASI DASAR LENGKAP</t>
  </si>
  <si>
    <t>L</t>
  </si>
  <si>
    <t>P</t>
  </si>
  <si>
    <t>L + P</t>
  </si>
  <si>
    <t>L+P</t>
  </si>
  <si>
    <t>JUMLAH</t>
  </si>
  <si>
    <t>%</t>
  </si>
  <si>
    <t>JUMLAH (KAB/KOTA)</t>
  </si>
  <si>
    <t>Sumber: Seksi Surveilans dan Imunisasi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</si>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</sst>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7" fontId="1" fillId="0" borderId="6" xfId="1" applyNumberFormat="1" applyFont="1" applyBorder="1" applyAlignment="1">
      <alignment horizontal="right" vertical="center"/>
    </xf>
    <xf numFmtId="37" fontId="1" fillId="0" borderId="6" xfId="1" applyNumberFormat="1" applyFont="1" applyBorder="1" applyAlignment="1">
      <alignment vertical="center"/>
    </xf>
    <xf numFmtId="166" fontId="1" fillId="0" borderId="6" xfId="2" applyNumberFormat="1" applyFont="1" applyBorder="1" applyAlignment="1">
      <alignment vertical="center"/>
    </xf>
    <xf numFmtId="166" fontId="1" fillId="0" borderId="13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7" fontId="7" fillId="0" borderId="14" xfId="1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166" fontId="7" fillId="0" borderId="15" xfId="2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3">
    <cellStyle name="Comma [0] 2 2" xfId="1" xr:uid="{FFA6FB41-4A94-4196-BACA-83B00B7B8061}"/>
    <cellStyle name="Comma 10" xfId="2" xr:uid="{E21E3213-91C3-40C1-9BB4-30678F1302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8EE5-A45B-4CF6-B4A6-65A03E5975ED}">
  <dimension ref="A1:AD46"/>
  <sheetViews>
    <sheetView tabSelected="1" workbookViewId="0">
      <selection sqref="A1:AD46"/>
    </sheetView>
  </sheetViews>
  <sheetFormatPr defaultRowHeight="14.4" x14ac:dyDescent="0.3"/>
  <cols>
    <col min="1" max="1" width="5.6640625" customWidth="1"/>
    <col min="2" max="2" width="21.6640625" customWidth="1"/>
    <col min="3" max="3" width="30.5546875" bestFit="1" customWidth="1"/>
    <col min="4" max="6" width="8.5546875" customWidth="1"/>
    <col min="7" max="30" width="9.44140625" customWidth="1"/>
  </cols>
  <sheetData>
    <row r="1" spans="1:30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6.8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 t="str">
        <f>'[1]1'!E5</f>
        <v>KABUPATEN/KOTA</v>
      </c>
      <c r="N4" s="6" t="str">
        <f>'[1]1'!F5</f>
        <v>DEMAK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6.8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 t="str">
        <f>'[1]1'!E6</f>
        <v xml:space="preserve">TAHUN </v>
      </c>
      <c r="N5" s="6">
        <f>'[1]1'!F6</f>
        <v>2020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x14ac:dyDescent="0.3">
      <c r="A7" s="7" t="s">
        <v>2</v>
      </c>
      <c r="B7" s="7" t="s">
        <v>3</v>
      </c>
      <c r="C7" s="7" t="s">
        <v>4</v>
      </c>
      <c r="D7" s="8" t="s">
        <v>5</v>
      </c>
      <c r="E7" s="8"/>
      <c r="F7" s="8"/>
      <c r="G7" s="9" t="s">
        <v>6</v>
      </c>
      <c r="H7" s="10"/>
      <c r="I7" s="10"/>
      <c r="J7" s="10"/>
      <c r="K7" s="10"/>
      <c r="L7" s="10"/>
      <c r="M7" s="9"/>
      <c r="N7" s="10"/>
      <c r="O7" s="11"/>
      <c r="P7" s="10"/>
      <c r="Q7" s="10"/>
      <c r="R7" s="10"/>
      <c r="S7" s="9"/>
      <c r="T7" s="10"/>
      <c r="U7" s="11"/>
      <c r="V7" s="10"/>
      <c r="W7" s="10"/>
      <c r="X7" s="10"/>
      <c r="Y7" s="9"/>
      <c r="Z7" s="10"/>
      <c r="AA7" s="11"/>
      <c r="AB7" s="10"/>
      <c r="AC7" s="10"/>
      <c r="AD7" s="11"/>
    </row>
    <row r="8" spans="1:30" ht="15" x14ac:dyDescent="0.3">
      <c r="A8" s="12"/>
      <c r="B8" s="12"/>
      <c r="C8" s="12"/>
      <c r="D8" s="13"/>
      <c r="E8" s="13"/>
      <c r="F8" s="13"/>
      <c r="G8" s="14" t="s">
        <v>7</v>
      </c>
      <c r="H8" s="15"/>
      <c r="I8" s="15"/>
      <c r="J8" s="15"/>
      <c r="K8" s="15"/>
      <c r="L8" s="16"/>
      <c r="M8" s="14" t="s">
        <v>8</v>
      </c>
      <c r="N8" s="15"/>
      <c r="O8" s="16"/>
      <c r="P8" s="15"/>
      <c r="Q8" s="15"/>
      <c r="R8" s="16"/>
      <c r="S8" s="14" t="s">
        <v>9</v>
      </c>
      <c r="T8" s="15"/>
      <c r="U8" s="16"/>
      <c r="V8" s="15"/>
      <c r="W8" s="15"/>
      <c r="X8" s="16"/>
      <c r="Y8" s="14" t="s">
        <v>10</v>
      </c>
      <c r="Z8" s="15"/>
      <c r="AA8" s="16"/>
      <c r="AB8" s="15"/>
      <c r="AC8" s="15"/>
      <c r="AD8" s="16"/>
    </row>
    <row r="9" spans="1:30" ht="15" x14ac:dyDescent="0.3">
      <c r="A9" s="12"/>
      <c r="B9" s="12"/>
      <c r="C9" s="12"/>
      <c r="D9" s="13"/>
      <c r="E9" s="13"/>
      <c r="F9" s="13"/>
      <c r="G9" s="17" t="s">
        <v>11</v>
      </c>
      <c r="H9" s="18"/>
      <c r="I9" s="17" t="s">
        <v>12</v>
      </c>
      <c r="J9" s="18"/>
      <c r="K9" s="17" t="s">
        <v>13</v>
      </c>
      <c r="L9" s="18"/>
      <c r="M9" s="17" t="s">
        <v>11</v>
      </c>
      <c r="N9" s="18"/>
      <c r="O9" s="19" t="s">
        <v>12</v>
      </c>
      <c r="P9" s="18"/>
      <c r="Q9" s="17" t="s">
        <v>13</v>
      </c>
      <c r="R9" s="18"/>
      <c r="S9" s="17" t="s">
        <v>11</v>
      </c>
      <c r="T9" s="18"/>
      <c r="U9" s="19" t="s">
        <v>12</v>
      </c>
      <c r="V9" s="18"/>
      <c r="W9" s="17" t="s">
        <v>13</v>
      </c>
      <c r="X9" s="18"/>
      <c r="Y9" s="17" t="s">
        <v>11</v>
      </c>
      <c r="Z9" s="18"/>
      <c r="AA9" s="19" t="s">
        <v>12</v>
      </c>
      <c r="AB9" s="18"/>
      <c r="AC9" s="17" t="s">
        <v>13</v>
      </c>
      <c r="AD9" s="20"/>
    </row>
    <row r="10" spans="1:30" ht="15" x14ac:dyDescent="0.3">
      <c r="A10" s="21"/>
      <c r="B10" s="21"/>
      <c r="C10" s="21"/>
      <c r="D10" s="22" t="s">
        <v>11</v>
      </c>
      <c r="E10" s="22" t="s">
        <v>12</v>
      </c>
      <c r="F10" s="22" t="s">
        <v>14</v>
      </c>
      <c r="G10" s="23" t="s">
        <v>15</v>
      </c>
      <c r="H10" s="23" t="s">
        <v>16</v>
      </c>
      <c r="I10" s="23" t="s">
        <v>15</v>
      </c>
      <c r="J10" s="23" t="s">
        <v>16</v>
      </c>
      <c r="K10" s="23" t="s">
        <v>15</v>
      </c>
      <c r="L10" s="23" t="s">
        <v>16</v>
      </c>
      <c r="M10" s="23" t="s">
        <v>15</v>
      </c>
      <c r="N10" s="23" t="s">
        <v>16</v>
      </c>
      <c r="O10" s="23" t="s">
        <v>15</v>
      </c>
      <c r="P10" s="24" t="s">
        <v>16</v>
      </c>
      <c r="Q10" s="23" t="s">
        <v>15</v>
      </c>
      <c r="R10" s="23" t="s">
        <v>16</v>
      </c>
      <c r="S10" s="23" t="s">
        <v>15</v>
      </c>
      <c r="T10" s="23" t="s">
        <v>16</v>
      </c>
      <c r="U10" s="23" t="s">
        <v>15</v>
      </c>
      <c r="V10" s="24" t="s">
        <v>16</v>
      </c>
      <c r="W10" s="23" t="s">
        <v>15</v>
      </c>
      <c r="X10" s="23" t="s">
        <v>16</v>
      </c>
      <c r="Y10" s="23" t="s">
        <v>15</v>
      </c>
      <c r="Z10" s="23" t="s">
        <v>16</v>
      </c>
      <c r="AA10" s="23" t="s">
        <v>15</v>
      </c>
      <c r="AB10" s="24" t="s">
        <v>16</v>
      </c>
      <c r="AC10" s="23" t="s">
        <v>15</v>
      </c>
      <c r="AD10" s="23" t="s">
        <v>16</v>
      </c>
    </row>
    <row r="11" spans="1:30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6">
        <v>16</v>
      </c>
      <c r="Q11" s="25">
        <v>17</v>
      </c>
      <c r="R11" s="25">
        <v>18</v>
      </c>
      <c r="S11" s="25">
        <v>19</v>
      </c>
      <c r="T11" s="25">
        <v>20</v>
      </c>
      <c r="U11" s="25">
        <v>21</v>
      </c>
      <c r="V11" s="25">
        <v>22</v>
      </c>
      <c r="W11" s="25">
        <v>23</v>
      </c>
      <c r="X11" s="25">
        <v>24</v>
      </c>
      <c r="Y11" s="25">
        <v>25</v>
      </c>
      <c r="Z11" s="25">
        <v>26</v>
      </c>
      <c r="AA11" s="25">
        <v>27</v>
      </c>
      <c r="AB11" s="25">
        <v>28</v>
      </c>
      <c r="AC11" s="25">
        <v>29</v>
      </c>
      <c r="AD11" s="25">
        <v>30</v>
      </c>
    </row>
    <row r="12" spans="1:30" ht="15" x14ac:dyDescent="0.3">
      <c r="A12" s="27">
        <f>'[1]9'!A9</f>
        <v>1</v>
      </c>
      <c r="B12" s="28" t="str">
        <f>'[1]9'!B9</f>
        <v>MRANGGEN</v>
      </c>
      <c r="C12" s="28" t="str">
        <f>'[1]9'!C9</f>
        <v>Puskesmas Mranggen I</v>
      </c>
      <c r="D12" s="29">
        <v>485</v>
      </c>
      <c r="E12" s="29">
        <v>482</v>
      </c>
      <c r="F12" s="30">
        <f>SUM(D12:E12)</f>
        <v>967</v>
      </c>
      <c r="G12" s="30">
        <v>39</v>
      </c>
      <c r="H12" s="31">
        <f>G12/D12*100</f>
        <v>8.0412371134020617</v>
      </c>
      <c r="I12" s="30">
        <v>40</v>
      </c>
      <c r="J12" s="31">
        <f t="shared" ref="J12:J38" si="0">I12/E12*100</f>
        <v>8.2987551867219906</v>
      </c>
      <c r="K12" s="30">
        <f t="shared" ref="K12:K38" si="1">SUM(G12,I12)</f>
        <v>79</v>
      </c>
      <c r="L12" s="31">
        <f t="shared" ref="L12:L38" si="2">K12/F12*100</f>
        <v>8.1695966907962774</v>
      </c>
      <c r="M12" s="30">
        <v>39</v>
      </c>
      <c r="N12" s="31">
        <f t="shared" ref="N12:N38" si="3">M12/D12*100</f>
        <v>8.0412371134020617</v>
      </c>
      <c r="O12" s="30">
        <v>40</v>
      </c>
      <c r="P12" s="32">
        <f t="shared" ref="P12:P38" si="4">O12/E12*100</f>
        <v>8.2987551867219906</v>
      </c>
      <c r="Q12" s="30">
        <f t="shared" ref="Q12:Q38" si="5">SUM(M12,O12)</f>
        <v>79</v>
      </c>
      <c r="R12" s="31">
        <f t="shared" ref="R12:R38" si="6">Q12/F12*100</f>
        <v>8.1695966907962774</v>
      </c>
      <c r="S12" s="30">
        <v>42</v>
      </c>
      <c r="T12" s="31">
        <f>S12/D12*100</f>
        <v>8.6597938144329891</v>
      </c>
      <c r="U12" s="30">
        <v>42</v>
      </c>
      <c r="V12" s="32">
        <f>U12/E12*100</f>
        <v>8.7136929460580905</v>
      </c>
      <c r="W12" s="30">
        <f t="shared" ref="W12:W38" si="7">SUM(S12,U12)</f>
        <v>84</v>
      </c>
      <c r="X12" s="31">
        <f>W12/F12*100</f>
        <v>8.686659772492245</v>
      </c>
      <c r="Y12" s="30">
        <v>42</v>
      </c>
      <c r="Z12" s="31">
        <f>Y12/D12*100</f>
        <v>8.6597938144329891</v>
      </c>
      <c r="AA12" s="30">
        <v>42</v>
      </c>
      <c r="AB12" s="32">
        <f>AA12/E12*100</f>
        <v>8.7136929460580905</v>
      </c>
      <c r="AC12" s="30">
        <f>SUM(Y12,AA12)</f>
        <v>84</v>
      </c>
      <c r="AD12" s="31">
        <f>AC12/F12*100</f>
        <v>8.686659772492245</v>
      </c>
    </row>
    <row r="13" spans="1:30" ht="15" x14ac:dyDescent="0.3">
      <c r="A13" s="27">
        <f>'[1]9'!A10</f>
        <v>2</v>
      </c>
      <c r="B13" s="28" t="str">
        <f>'[1]9'!B10</f>
        <v>MRANGGEN</v>
      </c>
      <c r="C13" s="28" t="str">
        <f>'[1]9'!C10</f>
        <v>Puskesmas Mranggen II</v>
      </c>
      <c r="D13" s="29">
        <v>452</v>
      </c>
      <c r="E13" s="29">
        <v>414</v>
      </c>
      <c r="F13" s="30">
        <f t="shared" ref="F13:F38" si="8">SUM(D13:E13)</f>
        <v>866</v>
      </c>
      <c r="G13" s="30">
        <v>26</v>
      </c>
      <c r="H13" s="31">
        <f t="shared" ref="H13:H38" si="9">G13/D13*100</f>
        <v>5.7522123893805306</v>
      </c>
      <c r="I13" s="30">
        <v>26</v>
      </c>
      <c r="J13" s="31">
        <f>I13/E13*100</f>
        <v>6.2801932367149762</v>
      </c>
      <c r="K13" s="30">
        <f t="shared" si="1"/>
        <v>52</v>
      </c>
      <c r="L13" s="31">
        <f t="shared" si="2"/>
        <v>6.0046189376443415</v>
      </c>
      <c r="M13" s="30">
        <v>27</v>
      </c>
      <c r="N13" s="31">
        <f t="shared" si="3"/>
        <v>5.9734513274336285</v>
      </c>
      <c r="O13" s="30">
        <v>24</v>
      </c>
      <c r="P13" s="32">
        <f t="shared" si="4"/>
        <v>5.7971014492753623</v>
      </c>
      <c r="Q13" s="30">
        <f t="shared" si="5"/>
        <v>51</v>
      </c>
      <c r="R13" s="31">
        <f t="shared" si="6"/>
        <v>5.8891454965357966</v>
      </c>
      <c r="S13" s="30">
        <v>51</v>
      </c>
      <c r="T13" s="31">
        <f t="shared" ref="T13:T38" si="10">S13/D13*100</f>
        <v>11.283185840707963</v>
      </c>
      <c r="U13" s="30">
        <v>29</v>
      </c>
      <c r="V13" s="32">
        <f t="shared" ref="V13:V38" si="11">U13/E13*100</f>
        <v>7.004830917874397</v>
      </c>
      <c r="W13" s="30">
        <f t="shared" si="7"/>
        <v>80</v>
      </c>
      <c r="X13" s="31">
        <f t="shared" ref="X13:X38" si="12">W13/F13*100</f>
        <v>9.2378752886836022</v>
      </c>
      <c r="Y13" s="30">
        <v>45</v>
      </c>
      <c r="Z13" s="31">
        <f>Y13/D13*100</f>
        <v>9.9557522123893811</v>
      </c>
      <c r="AA13" s="30">
        <v>24</v>
      </c>
      <c r="AB13" s="32">
        <f t="shared" ref="AB13:AB38" si="13">AA13/E13*100</f>
        <v>5.7971014492753623</v>
      </c>
      <c r="AC13" s="30">
        <f t="shared" ref="AC13:AC38" si="14">SUM(Y13,AA13)</f>
        <v>69</v>
      </c>
      <c r="AD13" s="31">
        <f t="shared" ref="AD13:AD30" si="15">AC13/F13*100</f>
        <v>7.9676674364896076</v>
      </c>
    </row>
    <row r="14" spans="1:30" ht="15" x14ac:dyDescent="0.3">
      <c r="A14" s="27">
        <f>'[1]9'!A11</f>
        <v>3</v>
      </c>
      <c r="B14" s="28" t="str">
        <f>'[1]9'!B11</f>
        <v>MRANGGEN</v>
      </c>
      <c r="C14" s="28" t="str">
        <f>'[1]9'!C11</f>
        <v>Puskesmas Mranggen III</v>
      </c>
      <c r="D14" s="29">
        <v>217</v>
      </c>
      <c r="E14" s="29">
        <v>226</v>
      </c>
      <c r="F14" s="30">
        <f t="shared" si="8"/>
        <v>443</v>
      </c>
      <c r="G14" s="30">
        <v>41</v>
      </c>
      <c r="H14" s="31">
        <f t="shared" si="9"/>
        <v>18.894009216589861</v>
      </c>
      <c r="I14" s="30">
        <v>39</v>
      </c>
      <c r="J14" s="31">
        <f>I14/E14*100</f>
        <v>17.256637168141591</v>
      </c>
      <c r="K14" s="30">
        <f t="shared" si="1"/>
        <v>80</v>
      </c>
      <c r="L14" s="31">
        <f>K14/F14*100</f>
        <v>18.058690744920995</v>
      </c>
      <c r="M14" s="30">
        <v>43</v>
      </c>
      <c r="N14" s="31">
        <f>M14/D14*100</f>
        <v>19.815668202764979</v>
      </c>
      <c r="O14" s="30">
        <v>39</v>
      </c>
      <c r="P14" s="32">
        <f t="shared" si="4"/>
        <v>17.256637168141591</v>
      </c>
      <c r="Q14" s="30">
        <f t="shared" si="5"/>
        <v>82</v>
      </c>
      <c r="R14" s="31">
        <f t="shared" si="6"/>
        <v>18.510158013544018</v>
      </c>
      <c r="S14" s="30">
        <v>35</v>
      </c>
      <c r="T14" s="31">
        <f t="shared" si="10"/>
        <v>16.129032258064516</v>
      </c>
      <c r="U14" s="30">
        <v>38</v>
      </c>
      <c r="V14" s="32">
        <f t="shared" si="11"/>
        <v>16.814159292035399</v>
      </c>
      <c r="W14" s="30">
        <f t="shared" si="7"/>
        <v>73</v>
      </c>
      <c r="X14" s="31">
        <f t="shared" si="12"/>
        <v>16.478555304740404</v>
      </c>
      <c r="Y14" s="30">
        <v>40</v>
      </c>
      <c r="Z14" s="31">
        <f>Y14/D14*100</f>
        <v>18.433179723502306</v>
      </c>
      <c r="AA14" s="30">
        <v>34</v>
      </c>
      <c r="AB14" s="32">
        <f t="shared" si="13"/>
        <v>15.044247787610621</v>
      </c>
      <c r="AC14" s="30">
        <f t="shared" si="14"/>
        <v>74</v>
      </c>
      <c r="AD14" s="31">
        <f t="shared" si="15"/>
        <v>16.704288939051921</v>
      </c>
    </row>
    <row r="15" spans="1:30" ht="15" x14ac:dyDescent="0.3">
      <c r="A15" s="27">
        <f>'[1]9'!A12</f>
        <v>4</v>
      </c>
      <c r="B15" s="28" t="str">
        <f>'[1]9'!B12</f>
        <v>KARANGAWEN</v>
      </c>
      <c r="C15" s="28" t="str">
        <f>'[1]9'!C12</f>
        <v>Puskesmas Karangawen I</v>
      </c>
      <c r="D15" s="29">
        <v>337</v>
      </c>
      <c r="E15" s="29">
        <v>345</v>
      </c>
      <c r="F15" s="30">
        <f t="shared" si="8"/>
        <v>682</v>
      </c>
      <c r="G15" s="30">
        <v>15</v>
      </c>
      <c r="H15" s="31">
        <f t="shared" si="9"/>
        <v>4.4510385756676563</v>
      </c>
      <c r="I15" s="30">
        <v>18</v>
      </c>
      <c r="J15" s="31">
        <f t="shared" si="0"/>
        <v>5.2173913043478262</v>
      </c>
      <c r="K15" s="30">
        <f t="shared" si="1"/>
        <v>33</v>
      </c>
      <c r="L15" s="31">
        <f t="shared" si="2"/>
        <v>4.838709677419355</v>
      </c>
      <c r="M15" s="30">
        <v>11</v>
      </c>
      <c r="N15" s="31">
        <f t="shared" si="3"/>
        <v>3.2640949554896146</v>
      </c>
      <c r="O15" s="30">
        <v>18</v>
      </c>
      <c r="P15" s="32">
        <f t="shared" si="4"/>
        <v>5.2173913043478262</v>
      </c>
      <c r="Q15" s="30">
        <f t="shared" si="5"/>
        <v>29</v>
      </c>
      <c r="R15" s="31">
        <f t="shared" si="6"/>
        <v>4.2521994134897358</v>
      </c>
      <c r="S15" s="30">
        <v>18</v>
      </c>
      <c r="T15" s="31">
        <f t="shared" si="10"/>
        <v>5.3412462908011866</v>
      </c>
      <c r="U15" s="30">
        <v>23</v>
      </c>
      <c r="V15" s="32">
        <f>U15/E15*100</f>
        <v>6.666666666666667</v>
      </c>
      <c r="W15" s="30">
        <f t="shared" si="7"/>
        <v>41</v>
      </c>
      <c r="X15" s="31">
        <f t="shared" si="12"/>
        <v>6.0117302052785924</v>
      </c>
      <c r="Y15" s="30">
        <v>18</v>
      </c>
      <c r="Z15" s="31">
        <f t="shared" ref="Z15:Z38" si="16">Y15/D15*100</f>
        <v>5.3412462908011866</v>
      </c>
      <c r="AA15" s="30">
        <v>23</v>
      </c>
      <c r="AB15" s="32">
        <f t="shared" si="13"/>
        <v>6.666666666666667</v>
      </c>
      <c r="AC15" s="30">
        <f t="shared" si="14"/>
        <v>41</v>
      </c>
      <c r="AD15" s="31">
        <f t="shared" si="15"/>
        <v>6.0117302052785924</v>
      </c>
    </row>
    <row r="16" spans="1:30" ht="15" x14ac:dyDescent="0.3">
      <c r="A16" s="27">
        <f>'[1]9'!A13</f>
        <v>5</v>
      </c>
      <c r="B16" s="28" t="str">
        <f>'[1]9'!B13</f>
        <v>KARANGAWEN</v>
      </c>
      <c r="C16" s="28" t="str">
        <f>'[1]9'!C13</f>
        <v>Puskesmas Karangawen II</v>
      </c>
      <c r="D16" s="29">
        <v>482</v>
      </c>
      <c r="E16" s="29">
        <v>410</v>
      </c>
      <c r="F16" s="30">
        <f t="shared" si="8"/>
        <v>892</v>
      </c>
      <c r="G16" s="30">
        <v>39</v>
      </c>
      <c r="H16" s="31">
        <f t="shared" si="9"/>
        <v>8.0912863070539416</v>
      </c>
      <c r="I16" s="30">
        <v>32</v>
      </c>
      <c r="J16" s="31">
        <f t="shared" si="0"/>
        <v>7.8048780487804876</v>
      </c>
      <c r="K16" s="30">
        <f t="shared" si="1"/>
        <v>71</v>
      </c>
      <c r="L16" s="31">
        <f>K16/F16*100</f>
        <v>7.9596412556053808</v>
      </c>
      <c r="M16" s="30">
        <v>39</v>
      </c>
      <c r="N16" s="31">
        <f t="shared" si="3"/>
        <v>8.0912863070539416</v>
      </c>
      <c r="O16" s="30">
        <v>32</v>
      </c>
      <c r="P16" s="32">
        <f t="shared" si="4"/>
        <v>7.8048780487804876</v>
      </c>
      <c r="Q16" s="30">
        <f t="shared" si="5"/>
        <v>71</v>
      </c>
      <c r="R16" s="31">
        <f t="shared" si="6"/>
        <v>7.9596412556053808</v>
      </c>
      <c r="S16" s="30">
        <v>39</v>
      </c>
      <c r="T16" s="31">
        <f t="shared" si="10"/>
        <v>8.0912863070539416</v>
      </c>
      <c r="U16" s="30">
        <v>34</v>
      </c>
      <c r="V16" s="32">
        <f t="shared" si="11"/>
        <v>8.2926829268292686</v>
      </c>
      <c r="W16" s="30">
        <f t="shared" si="7"/>
        <v>73</v>
      </c>
      <c r="X16" s="31">
        <f t="shared" si="12"/>
        <v>8.1838565022421523</v>
      </c>
      <c r="Y16" s="30">
        <v>39</v>
      </c>
      <c r="Z16" s="31">
        <f t="shared" si="16"/>
        <v>8.0912863070539416</v>
      </c>
      <c r="AA16" s="30">
        <v>34</v>
      </c>
      <c r="AB16" s="32">
        <f>AA16/E16*100</f>
        <v>8.2926829268292686</v>
      </c>
      <c r="AC16" s="30">
        <f t="shared" si="14"/>
        <v>73</v>
      </c>
      <c r="AD16" s="31">
        <f t="shared" si="15"/>
        <v>8.1838565022421523</v>
      </c>
    </row>
    <row r="17" spans="1:30" ht="15" x14ac:dyDescent="0.3">
      <c r="A17" s="27">
        <f>'[1]9'!A14</f>
        <v>6</v>
      </c>
      <c r="B17" s="28" t="str">
        <f>'[1]9'!B14</f>
        <v>GUNTUR</v>
      </c>
      <c r="C17" s="28" t="str">
        <f>'[1]9'!C14</f>
        <v>Puskesmas Guntur I</v>
      </c>
      <c r="D17" s="29">
        <v>428</v>
      </c>
      <c r="E17" s="29">
        <v>445</v>
      </c>
      <c r="F17" s="30">
        <f t="shared" si="8"/>
        <v>873</v>
      </c>
      <c r="G17" s="30">
        <v>41</v>
      </c>
      <c r="H17" s="31">
        <f t="shared" si="9"/>
        <v>9.5794392523364476</v>
      </c>
      <c r="I17" s="30">
        <v>34</v>
      </c>
      <c r="J17" s="31">
        <f t="shared" si="0"/>
        <v>7.6404494382022472</v>
      </c>
      <c r="K17" s="30">
        <f t="shared" si="1"/>
        <v>75</v>
      </c>
      <c r="L17" s="31">
        <f t="shared" si="2"/>
        <v>8.5910652920962196</v>
      </c>
      <c r="M17" s="30">
        <v>40</v>
      </c>
      <c r="N17" s="31">
        <f t="shared" si="3"/>
        <v>9.3457943925233646</v>
      </c>
      <c r="O17" s="30">
        <v>33</v>
      </c>
      <c r="P17" s="32">
        <f>O17/E17*100</f>
        <v>7.415730337078652</v>
      </c>
      <c r="Q17" s="30">
        <f t="shared" si="5"/>
        <v>73</v>
      </c>
      <c r="R17" s="31">
        <f t="shared" si="6"/>
        <v>8.3619702176403194</v>
      </c>
      <c r="S17" s="30">
        <v>47</v>
      </c>
      <c r="T17" s="31">
        <f t="shared" si="10"/>
        <v>10.981308411214954</v>
      </c>
      <c r="U17" s="30">
        <v>41</v>
      </c>
      <c r="V17" s="32">
        <f t="shared" si="11"/>
        <v>9.213483146067416</v>
      </c>
      <c r="W17" s="30">
        <f t="shared" si="7"/>
        <v>88</v>
      </c>
      <c r="X17" s="31">
        <f t="shared" si="12"/>
        <v>10.080183276059564</v>
      </c>
      <c r="Y17" s="30">
        <v>47</v>
      </c>
      <c r="Z17" s="31">
        <f t="shared" si="16"/>
        <v>10.981308411214954</v>
      </c>
      <c r="AA17" s="30">
        <v>41</v>
      </c>
      <c r="AB17" s="32">
        <f>AA17/E17*100</f>
        <v>9.213483146067416</v>
      </c>
      <c r="AC17" s="30">
        <f t="shared" si="14"/>
        <v>88</v>
      </c>
      <c r="AD17" s="31">
        <f t="shared" si="15"/>
        <v>10.080183276059564</v>
      </c>
    </row>
    <row r="18" spans="1:30" ht="15" x14ac:dyDescent="0.3">
      <c r="A18" s="27">
        <f>'[1]9'!A15</f>
        <v>7</v>
      </c>
      <c r="B18" s="28" t="str">
        <f>'[1]9'!B15</f>
        <v>GUNTUR</v>
      </c>
      <c r="C18" s="28" t="str">
        <f>'[1]9'!C15</f>
        <v>Puskesmas Guntur II</v>
      </c>
      <c r="D18" s="29">
        <v>368</v>
      </c>
      <c r="E18" s="29">
        <v>335</v>
      </c>
      <c r="F18" s="30">
        <f t="shared" si="8"/>
        <v>703</v>
      </c>
      <c r="G18" s="30">
        <v>15</v>
      </c>
      <c r="H18" s="31">
        <f t="shared" si="9"/>
        <v>4.0760869565217392</v>
      </c>
      <c r="I18" s="30">
        <v>27</v>
      </c>
      <c r="J18" s="31">
        <f t="shared" si="0"/>
        <v>8.0597014925373127</v>
      </c>
      <c r="K18" s="30">
        <f t="shared" si="1"/>
        <v>42</v>
      </c>
      <c r="L18" s="31">
        <f t="shared" si="2"/>
        <v>5.9743954480796582</v>
      </c>
      <c r="M18" s="30">
        <v>15</v>
      </c>
      <c r="N18" s="31">
        <f t="shared" si="3"/>
        <v>4.0760869565217392</v>
      </c>
      <c r="O18" s="30">
        <v>27</v>
      </c>
      <c r="P18" s="32">
        <f t="shared" si="4"/>
        <v>8.0597014925373127</v>
      </c>
      <c r="Q18" s="30">
        <f t="shared" si="5"/>
        <v>42</v>
      </c>
      <c r="R18" s="31">
        <f t="shared" si="6"/>
        <v>5.9743954480796582</v>
      </c>
      <c r="S18" s="30">
        <v>26</v>
      </c>
      <c r="T18" s="31">
        <f t="shared" si="10"/>
        <v>7.0652173913043477</v>
      </c>
      <c r="U18" s="30">
        <v>27</v>
      </c>
      <c r="V18" s="32">
        <f t="shared" si="11"/>
        <v>8.0597014925373127</v>
      </c>
      <c r="W18" s="30">
        <f t="shared" si="7"/>
        <v>53</v>
      </c>
      <c r="X18" s="31">
        <f>W18/F18*100</f>
        <v>7.5391180654338541</v>
      </c>
      <c r="Y18" s="30">
        <v>28</v>
      </c>
      <c r="Z18" s="31">
        <f t="shared" si="16"/>
        <v>7.608695652173914</v>
      </c>
      <c r="AA18" s="30">
        <v>30</v>
      </c>
      <c r="AB18" s="32">
        <f t="shared" si="13"/>
        <v>8.9552238805970141</v>
      </c>
      <c r="AC18" s="30">
        <f t="shared" si="14"/>
        <v>58</v>
      </c>
      <c r="AD18" s="31">
        <f t="shared" si="15"/>
        <v>8.2503556187766716</v>
      </c>
    </row>
    <row r="19" spans="1:30" ht="15" x14ac:dyDescent="0.3">
      <c r="A19" s="27">
        <f>'[1]9'!A16</f>
        <v>8</v>
      </c>
      <c r="B19" s="28" t="str">
        <f>'[1]9'!B16</f>
        <v>SAYUNG</v>
      </c>
      <c r="C19" s="28" t="str">
        <f>'[1]9'!C16</f>
        <v>Puskesmas Sayung I</v>
      </c>
      <c r="D19" s="29">
        <v>383</v>
      </c>
      <c r="E19" s="29">
        <v>356</v>
      </c>
      <c r="F19" s="30">
        <f t="shared" si="8"/>
        <v>739</v>
      </c>
      <c r="G19" s="30">
        <v>41</v>
      </c>
      <c r="H19" s="31">
        <f t="shared" si="9"/>
        <v>10.704960835509137</v>
      </c>
      <c r="I19" s="30">
        <v>38</v>
      </c>
      <c r="J19" s="31">
        <f t="shared" si="0"/>
        <v>10.674157303370785</v>
      </c>
      <c r="K19" s="30">
        <f t="shared" si="1"/>
        <v>79</v>
      </c>
      <c r="L19" s="31">
        <f t="shared" si="2"/>
        <v>10.690121786197563</v>
      </c>
      <c r="M19" s="30">
        <v>36</v>
      </c>
      <c r="N19" s="31">
        <f t="shared" si="3"/>
        <v>9.3994778067885107</v>
      </c>
      <c r="O19" s="30">
        <v>33</v>
      </c>
      <c r="P19" s="32">
        <f t="shared" si="4"/>
        <v>9.2696629213483153</v>
      </c>
      <c r="Q19" s="30">
        <f t="shared" si="5"/>
        <v>69</v>
      </c>
      <c r="R19" s="31">
        <f t="shared" si="6"/>
        <v>9.3369418132611646</v>
      </c>
      <c r="S19" s="30">
        <v>33</v>
      </c>
      <c r="T19" s="31">
        <f t="shared" si="10"/>
        <v>8.6161879895561366</v>
      </c>
      <c r="U19" s="30">
        <v>25</v>
      </c>
      <c r="V19" s="32">
        <f t="shared" si="11"/>
        <v>7.02247191011236</v>
      </c>
      <c r="W19" s="30">
        <f t="shared" si="7"/>
        <v>58</v>
      </c>
      <c r="X19" s="31">
        <f t="shared" si="12"/>
        <v>7.8484438430311236</v>
      </c>
      <c r="Y19" s="30">
        <v>34</v>
      </c>
      <c r="Z19" s="31">
        <f t="shared" si="16"/>
        <v>8.8772845953002602</v>
      </c>
      <c r="AA19" s="30">
        <v>28</v>
      </c>
      <c r="AB19" s="32">
        <f>AA19/E19*100</f>
        <v>7.8651685393258424</v>
      </c>
      <c r="AC19" s="30">
        <f t="shared" si="14"/>
        <v>62</v>
      </c>
      <c r="AD19" s="31">
        <f t="shared" si="15"/>
        <v>8.3897158322056846</v>
      </c>
    </row>
    <row r="20" spans="1:30" ht="15" x14ac:dyDescent="0.3">
      <c r="A20" s="27">
        <f>'[1]9'!A17</f>
        <v>9</v>
      </c>
      <c r="B20" s="28" t="str">
        <f>'[1]9'!B17</f>
        <v>SAYUNG</v>
      </c>
      <c r="C20" s="28" t="str">
        <f>'[1]9'!C17</f>
        <v>Puskesmas Sayung II</v>
      </c>
      <c r="D20" s="29">
        <v>544</v>
      </c>
      <c r="E20" s="29">
        <v>489</v>
      </c>
      <c r="F20" s="30">
        <f t="shared" si="8"/>
        <v>1033</v>
      </c>
      <c r="G20" s="30">
        <v>49</v>
      </c>
      <c r="H20" s="31">
        <f t="shared" si="9"/>
        <v>9.007352941176471</v>
      </c>
      <c r="I20" s="30">
        <v>45</v>
      </c>
      <c r="J20" s="31">
        <f t="shared" si="0"/>
        <v>9.2024539877300615</v>
      </c>
      <c r="K20" s="30">
        <f t="shared" si="1"/>
        <v>94</v>
      </c>
      <c r="L20" s="31">
        <f t="shared" si="2"/>
        <v>9.0997095837366899</v>
      </c>
      <c r="M20" s="30">
        <v>49</v>
      </c>
      <c r="N20" s="31">
        <f t="shared" si="3"/>
        <v>9.007352941176471</v>
      </c>
      <c r="O20" s="30">
        <v>45</v>
      </c>
      <c r="P20" s="32">
        <f t="shared" si="4"/>
        <v>9.2024539877300615</v>
      </c>
      <c r="Q20" s="30">
        <f t="shared" si="5"/>
        <v>94</v>
      </c>
      <c r="R20" s="31">
        <f t="shared" si="6"/>
        <v>9.0997095837366899</v>
      </c>
      <c r="S20" s="30">
        <v>57</v>
      </c>
      <c r="T20" s="31">
        <f t="shared" si="10"/>
        <v>10.477941176470589</v>
      </c>
      <c r="U20" s="30">
        <v>58</v>
      </c>
      <c r="V20" s="32">
        <f t="shared" si="11"/>
        <v>11.860940695296524</v>
      </c>
      <c r="W20" s="30">
        <f t="shared" si="7"/>
        <v>115</v>
      </c>
      <c r="X20" s="31">
        <f t="shared" si="12"/>
        <v>11.132623426911907</v>
      </c>
      <c r="Y20" s="30">
        <v>57</v>
      </c>
      <c r="Z20" s="31">
        <f t="shared" si="16"/>
        <v>10.477941176470589</v>
      </c>
      <c r="AA20" s="30">
        <v>58</v>
      </c>
      <c r="AB20" s="32">
        <f t="shared" si="13"/>
        <v>11.860940695296524</v>
      </c>
      <c r="AC20" s="30">
        <f t="shared" si="14"/>
        <v>115</v>
      </c>
      <c r="AD20" s="31">
        <f>AC20/F20*100</f>
        <v>11.132623426911907</v>
      </c>
    </row>
    <row r="21" spans="1:30" ht="15" x14ac:dyDescent="0.3">
      <c r="A21" s="27">
        <f>'[1]9'!A18</f>
        <v>10</v>
      </c>
      <c r="B21" s="28" t="str">
        <f>'[1]9'!B18</f>
        <v>KARANGTENGAH</v>
      </c>
      <c r="C21" s="28" t="str">
        <f>'[1]9'!C18</f>
        <v>Puskesmas Karang Tengah</v>
      </c>
      <c r="D21" s="29">
        <v>609</v>
      </c>
      <c r="E21" s="29">
        <v>628</v>
      </c>
      <c r="F21" s="30">
        <f t="shared" si="8"/>
        <v>1237</v>
      </c>
      <c r="G21" s="30">
        <v>49</v>
      </c>
      <c r="H21" s="31">
        <f t="shared" si="9"/>
        <v>8.0459770114942533</v>
      </c>
      <c r="I21" s="30">
        <v>47</v>
      </c>
      <c r="J21" s="31">
        <f t="shared" si="0"/>
        <v>7.484076433121019</v>
      </c>
      <c r="K21" s="30">
        <f t="shared" si="1"/>
        <v>96</v>
      </c>
      <c r="L21" s="31">
        <f t="shared" si="2"/>
        <v>7.760711398544867</v>
      </c>
      <c r="M21" s="30">
        <v>49</v>
      </c>
      <c r="N21" s="31">
        <f t="shared" si="3"/>
        <v>8.0459770114942533</v>
      </c>
      <c r="O21" s="30">
        <v>48</v>
      </c>
      <c r="P21" s="32">
        <f t="shared" si="4"/>
        <v>7.6433121019108281</v>
      </c>
      <c r="Q21" s="30">
        <f t="shared" si="5"/>
        <v>97</v>
      </c>
      <c r="R21" s="31">
        <f t="shared" si="6"/>
        <v>7.841552142279709</v>
      </c>
      <c r="S21" s="30">
        <v>73</v>
      </c>
      <c r="T21" s="31">
        <f t="shared" si="10"/>
        <v>11.986863711001643</v>
      </c>
      <c r="U21" s="30">
        <v>55</v>
      </c>
      <c r="V21" s="32">
        <f t="shared" si="11"/>
        <v>8.7579617834394892</v>
      </c>
      <c r="W21" s="30">
        <f t="shared" si="7"/>
        <v>128</v>
      </c>
      <c r="X21" s="31">
        <f t="shared" si="12"/>
        <v>10.347615198059822</v>
      </c>
      <c r="Y21" s="30">
        <v>73</v>
      </c>
      <c r="Z21" s="31">
        <f t="shared" si="16"/>
        <v>11.986863711001643</v>
      </c>
      <c r="AA21" s="30">
        <v>55</v>
      </c>
      <c r="AB21" s="32">
        <f t="shared" si="13"/>
        <v>8.7579617834394892</v>
      </c>
      <c r="AC21" s="30">
        <f t="shared" si="14"/>
        <v>128</v>
      </c>
      <c r="AD21" s="31">
        <f t="shared" si="15"/>
        <v>10.347615198059822</v>
      </c>
    </row>
    <row r="22" spans="1:30" ht="15" x14ac:dyDescent="0.3">
      <c r="A22" s="27">
        <f>'[1]9'!A19</f>
        <v>11</v>
      </c>
      <c r="B22" s="28" t="str">
        <f>'[1]9'!B19</f>
        <v>BONANG</v>
      </c>
      <c r="C22" s="28" t="str">
        <f>'[1]9'!C19</f>
        <v>Puskesmas Bonang I</v>
      </c>
      <c r="D22" s="29">
        <v>574</v>
      </c>
      <c r="E22" s="29">
        <v>501</v>
      </c>
      <c r="F22" s="30">
        <f t="shared" si="8"/>
        <v>1075</v>
      </c>
      <c r="G22" s="30">
        <v>46</v>
      </c>
      <c r="H22" s="31">
        <f t="shared" si="9"/>
        <v>8.0139372822299642</v>
      </c>
      <c r="I22" s="30">
        <v>28</v>
      </c>
      <c r="J22" s="31">
        <f t="shared" si="0"/>
        <v>5.5888223552894214</v>
      </c>
      <c r="K22" s="30">
        <f t="shared" si="1"/>
        <v>74</v>
      </c>
      <c r="L22" s="31">
        <f t="shared" si="2"/>
        <v>6.8837209302325579</v>
      </c>
      <c r="M22" s="30">
        <v>46</v>
      </c>
      <c r="N22" s="31">
        <f t="shared" si="3"/>
        <v>8.0139372822299642</v>
      </c>
      <c r="O22" s="30">
        <v>28</v>
      </c>
      <c r="P22" s="32">
        <f t="shared" si="4"/>
        <v>5.5888223552894214</v>
      </c>
      <c r="Q22" s="30">
        <f t="shared" si="5"/>
        <v>74</v>
      </c>
      <c r="R22" s="31">
        <f t="shared" si="6"/>
        <v>6.8837209302325579</v>
      </c>
      <c r="S22" s="30">
        <v>58</v>
      </c>
      <c r="T22" s="31">
        <f t="shared" si="10"/>
        <v>10.104529616724738</v>
      </c>
      <c r="U22" s="30">
        <v>53</v>
      </c>
      <c r="V22" s="32">
        <f t="shared" si="11"/>
        <v>10.578842315369261</v>
      </c>
      <c r="W22" s="30">
        <f t="shared" si="7"/>
        <v>111</v>
      </c>
      <c r="X22" s="31">
        <f t="shared" si="12"/>
        <v>10.325581395348838</v>
      </c>
      <c r="Y22" s="30">
        <v>60</v>
      </c>
      <c r="Z22" s="31">
        <f t="shared" si="16"/>
        <v>10.452961672473867</v>
      </c>
      <c r="AA22" s="30">
        <v>57</v>
      </c>
      <c r="AB22" s="32">
        <f t="shared" si="13"/>
        <v>11.377245508982035</v>
      </c>
      <c r="AC22" s="30">
        <f t="shared" si="14"/>
        <v>117</v>
      </c>
      <c r="AD22" s="31">
        <f t="shared" si="15"/>
        <v>10.883720930232558</v>
      </c>
    </row>
    <row r="23" spans="1:30" ht="15" x14ac:dyDescent="0.3">
      <c r="A23" s="27">
        <f>'[1]9'!A20</f>
        <v>12</v>
      </c>
      <c r="B23" s="28" t="str">
        <f>'[1]9'!B20</f>
        <v>BONANG</v>
      </c>
      <c r="C23" s="28" t="str">
        <f>'[1]9'!C20</f>
        <v>Puskesmas Bonang II</v>
      </c>
      <c r="D23" s="29">
        <v>402</v>
      </c>
      <c r="E23" s="29">
        <v>405</v>
      </c>
      <c r="F23" s="30">
        <f t="shared" si="8"/>
        <v>807</v>
      </c>
      <c r="G23" s="30">
        <v>40</v>
      </c>
      <c r="H23" s="31">
        <f t="shared" si="9"/>
        <v>9.9502487562189064</v>
      </c>
      <c r="I23" s="30">
        <v>25</v>
      </c>
      <c r="J23" s="31">
        <f t="shared" si="0"/>
        <v>6.1728395061728394</v>
      </c>
      <c r="K23" s="30">
        <f t="shared" si="1"/>
        <v>65</v>
      </c>
      <c r="L23" s="31">
        <f t="shared" si="2"/>
        <v>8.0545229244114012</v>
      </c>
      <c r="M23" s="30">
        <v>40</v>
      </c>
      <c r="N23" s="31">
        <f t="shared" si="3"/>
        <v>9.9502487562189064</v>
      </c>
      <c r="O23" s="30">
        <v>25</v>
      </c>
      <c r="P23" s="32">
        <f t="shared" si="4"/>
        <v>6.1728395061728394</v>
      </c>
      <c r="Q23" s="30">
        <f t="shared" si="5"/>
        <v>65</v>
      </c>
      <c r="R23" s="31">
        <f>Q23/F23*100</f>
        <v>8.0545229244114012</v>
      </c>
      <c r="S23" s="30">
        <v>33</v>
      </c>
      <c r="T23" s="31">
        <f>S23/D23*100</f>
        <v>8.2089552238805972</v>
      </c>
      <c r="U23" s="30">
        <v>40</v>
      </c>
      <c r="V23" s="32">
        <f t="shared" si="11"/>
        <v>9.8765432098765427</v>
      </c>
      <c r="W23" s="30">
        <f t="shared" si="7"/>
        <v>73</v>
      </c>
      <c r="X23" s="31">
        <f t="shared" si="12"/>
        <v>9.0458488228004956</v>
      </c>
      <c r="Y23" s="30">
        <v>33</v>
      </c>
      <c r="Z23" s="31">
        <f t="shared" si="16"/>
        <v>8.2089552238805972</v>
      </c>
      <c r="AA23" s="30">
        <v>40</v>
      </c>
      <c r="AB23" s="32">
        <f t="shared" si="13"/>
        <v>9.8765432098765427</v>
      </c>
      <c r="AC23" s="30">
        <f t="shared" si="14"/>
        <v>73</v>
      </c>
      <c r="AD23" s="31">
        <f>AC23/F23*100</f>
        <v>9.0458488228004956</v>
      </c>
    </row>
    <row r="24" spans="1:30" ht="15" x14ac:dyDescent="0.3">
      <c r="A24" s="27">
        <f>'[1]9'!A21</f>
        <v>13</v>
      </c>
      <c r="B24" s="28" t="str">
        <f>'[1]9'!B21</f>
        <v>DEMAK</v>
      </c>
      <c r="C24" s="28" t="str">
        <f>'[1]9'!C21</f>
        <v>Puskesmas Demak I</v>
      </c>
      <c r="D24" s="29">
        <v>329</v>
      </c>
      <c r="E24" s="29">
        <v>368</v>
      </c>
      <c r="F24" s="30">
        <f t="shared" si="8"/>
        <v>697</v>
      </c>
      <c r="G24" s="30">
        <v>21</v>
      </c>
      <c r="H24" s="31">
        <f t="shared" si="9"/>
        <v>6.3829787234042552</v>
      </c>
      <c r="I24" s="30">
        <v>24</v>
      </c>
      <c r="J24" s="31">
        <f t="shared" si="0"/>
        <v>6.5217391304347823</v>
      </c>
      <c r="K24" s="30">
        <f t="shared" si="1"/>
        <v>45</v>
      </c>
      <c r="L24" s="31">
        <f t="shared" si="2"/>
        <v>6.4562410329985651</v>
      </c>
      <c r="M24" s="30">
        <v>21</v>
      </c>
      <c r="N24" s="31">
        <f t="shared" si="3"/>
        <v>6.3829787234042552</v>
      </c>
      <c r="O24" s="30">
        <v>24</v>
      </c>
      <c r="P24" s="32">
        <f t="shared" si="4"/>
        <v>6.5217391304347823</v>
      </c>
      <c r="Q24" s="30">
        <f t="shared" si="5"/>
        <v>45</v>
      </c>
      <c r="R24" s="31">
        <f t="shared" si="6"/>
        <v>6.4562410329985651</v>
      </c>
      <c r="S24" s="30">
        <v>34</v>
      </c>
      <c r="T24" s="31">
        <f t="shared" si="10"/>
        <v>10.334346504559271</v>
      </c>
      <c r="U24" s="30">
        <v>29</v>
      </c>
      <c r="V24" s="32">
        <f t="shared" si="11"/>
        <v>7.8804347826086962</v>
      </c>
      <c r="W24" s="30">
        <f t="shared" si="7"/>
        <v>63</v>
      </c>
      <c r="X24" s="31">
        <f t="shared" si="12"/>
        <v>9.0387374461979917</v>
      </c>
      <c r="Y24" s="30">
        <v>34</v>
      </c>
      <c r="Z24" s="31">
        <f t="shared" si="16"/>
        <v>10.334346504559271</v>
      </c>
      <c r="AA24" s="30">
        <v>29</v>
      </c>
      <c r="AB24" s="32">
        <f t="shared" si="13"/>
        <v>7.8804347826086962</v>
      </c>
      <c r="AC24" s="30">
        <f t="shared" si="14"/>
        <v>63</v>
      </c>
      <c r="AD24" s="31">
        <f t="shared" si="15"/>
        <v>9.0387374461979917</v>
      </c>
    </row>
    <row r="25" spans="1:30" ht="15" x14ac:dyDescent="0.3">
      <c r="A25" s="27">
        <f>'[1]9'!A22</f>
        <v>14</v>
      </c>
      <c r="B25" s="28" t="str">
        <f>'[1]9'!B22</f>
        <v>DEMAK</v>
      </c>
      <c r="C25" s="28" t="str">
        <f>'[1]9'!C22</f>
        <v>Puskesmas Demak II</v>
      </c>
      <c r="D25" s="29">
        <v>282</v>
      </c>
      <c r="E25" s="29">
        <v>282</v>
      </c>
      <c r="F25" s="30">
        <f t="shared" si="8"/>
        <v>564</v>
      </c>
      <c r="G25" s="30">
        <v>9</v>
      </c>
      <c r="H25" s="31">
        <f t="shared" si="9"/>
        <v>3.1914893617021276</v>
      </c>
      <c r="I25" s="30">
        <v>11</v>
      </c>
      <c r="J25" s="31">
        <f t="shared" si="0"/>
        <v>3.9007092198581561</v>
      </c>
      <c r="K25" s="30">
        <f t="shared" si="1"/>
        <v>20</v>
      </c>
      <c r="L25" s="31">
        <f t="shared" si="2"/>
        <v>3.5460992907801421</v>
      </c>
      <c r="M25" s="30">
        <v>9</v>
      </c>
      <c r="N25" s="31">
        <f t="shared" si="3"/>
        <v>3.1914893617021276</v>
      </c>
      <c r="O25" s="30">
        <v>11</v>
      </c>
      <c r="P25" s="32">
        <f t="shared" si="4"/>
        <v>3.9007092198581561</v>
      </c>
      <c r="Q25" s="30">
        <f t="shared" si="5"/>
        <v>20</v>
      </c>
      <c r="R25" s="31">
        <f t="shared" si="6"/>
        <v>3.5460992907801421</v>
      </c>
      <c r="S25" s="30">
        <v>16</v>
      </c>
      <c r="T25" s="31">
        <f>S25/D25*100</f>
        <v>5.6737588652482271</v>
      </c>
      <c r="U25" s="30">
        <v>17</v>
      </c>
      <c r="V25" s="32">
        <f t="shared" si="11"/>
        <v>6.0283687943262407</v>
      </c>
      <c r="W25" s="30">
        <f t="shared" si="7"/>
        <v>33</v>
      </c>
      <c r="X25" s="31">
        <f t="shared" si="12"/>
        <v>5.8510638297872344</v>
      </c>
      <c r="Y25" s="30">
        <v>16</v>
      </c>
      <c r="Z25" s="31">
        <f t="shared" si="16"/>
        <v>5.6737588652482271</v>
      </c>
      <c r="AA25" s="30">
        <v>17</v>
      </c>
      <c r="AB25" s="32">
        <f t="shared" si="13"/>
        <v>6.0283687943262407</v>
      </c>
      <c r="AC25" s="30">
        <f t="shared" si="14"/>
        <v>33</v>
      </c>
      <c r="AD25" s="31">
        <f t="shared" si="15"/>
        <v>5.8510638297872344</v>
      </c>
    </row>
    <row r="26" spans="1:30" ht="15" x14ac:dyDescent="0.3">
      <c r="A26" s="27">
        <f>'[1]9'!A23</f>
        <v>15</v>
      </c>
      <c r="B26" s="28" t="str">
        <f>'[1]9'!B23</f>
        <v>DEMAK</v>
      </c>
      <c r="C26" s="28" t="str">
        <f>'[1]9'!C23</f>
        <v>Puskesmas Demak III</v>
      </c>
      <c r="D26" s="29">
        <v>298</v>
      </c>
      <c r="E26" s="29">
        <v>273</v>
      </c>
      <c r="F26" s="30">
        <f t="shared" si="8"/>
        <v>571</v>
      </c>
      <c r="G26" s="30">
        <v>16</v>
      </c>
      <c r="H26" s="31">
        <f t="shared" si="9"/>
        <v>5.3691275167785237</v>
      </c>
      <c r="I26" s="30">
        <v>24</v>
      </c>
      <c r="J26" s="31">
        <f t="shared" si="0"/>
        <v>8.791208791208792</v>
      </c>
      <c r="K26" s="30">
        <f t="shared" si="1"/>
        <v>40</v>
      </c>
      <c r="L26" s="31">
        <f t="shared" si="2"/>
        <v>7.0052539404553418</v>
      </c>
      <c r="M26" s="30">
        <v>16</v>
      </c>
      <c r="N26" s="31">
        <f t="shared" si="3"/>
        <v>5.3691275167785237</v>
      </c>
      <c r="O26" s="30">
        <v>24</v>
      </c>
      <c r="P26" s="32">
        <f t="shared" si="4"/>
        <v>8.791208791208792</v>
      </c>
      <c r="Q26" s="30">
        <f t="shared" si="5"/>
        <v>40</v>
      </c>
      <c r="R26" s="31">
        <f t="shared" si="6"/>
        <v>7.0052539404553418</v>
      </c>
      <c r="S26" s="30">
        <v>23</v>
      </c>
      <c r="T26" s="31">
        <f t="shared" si="10"/>
        <v>7.7181208053691277</v>
      </c>
      <c r="U26" s="30">
        <v>26</v>
      </c>
      <c r="V26" s="32">
        <f t="shared" si="11"/>
        <v>9.5238095238095237</v>
      </c>
      <c r="W26" s="30">
        <f t="shared" si="7"/>
        <v>49</v>
      </c>
      <c r="X26" s="31">
        <f t="shared" si="12"/>
        <v>8.5814360770577931</v>
      </c>
      <c r="Y26" s="30">
        <v>23</v>
      </c>
      <c r="Z26" s="31">
        <f t="shared" si="16"/>
        <v>7.7181208053691277</v>
      </c>
      <c r="AA26" s="30">
        <v>26</v>
      </c>
      <c r="AB26" s="32">
        <f t="shared" si="13"/>
        <v>9.5238095238095237</v>
      </c>
      <c r="AC26" s="30">
        <f t="shared" si="14"/>
        <v>49</v>
      </c>
      <c r="AD26" s="31">
        <f t="shared" si="15"/>
        <v>8.5814360770577931</v>
      </c>
    </row>
    <row r="27" spans="1:30" ht="15" x14ac:dyDescent="0.3">
      <c r="A27" s="27">
        <f>'[1]9'!A24</f>
        <v>16</v>
      </c>
      <c r="B27" s="28" t="str">
        <f>'[1]9'!B24</f>
        <v>WONOSALAM</v>
      </c>
      <c r="C27" s="28" t="str">
        <f>'[1]9'!C24</f>
        <v>Puskesmas Wonosalam I</v>
      </c>
      <c r="D27" s="29">
        <v>326</v>
      </c>
      <c r="E27" s="29">
        <v>380</v>
      </c>
      <c r="F27" s="30">
        <f t="shared" si="8"/>
        <v>706</v>
      </c>
      <c r="G27" s="30">
        <v>35</v>
      </c>
      <c r="H27" s="31">
        <f t="shared" si="9"/>
        <v>10.736196319018406</v>
      </c>
      <c r="I27" s="30">
        <v>44</v>
      </c>
      <c r="J27" s="31">
        <f t="shared" si="0"/>
        <v>11.578947368421053</v>
      </c>
      <c r="K27" s="30">
        <f t="shared" si="1"/>
        <v>79</v>
      </c>
      <c r="L27" s="31">
        <f t="shared" si="2"/>
        <v>11.189801699716714</v>
      </c>
      <c r="M27" s="30">
        <v>35</v>
      </c>
      <c r="N27" s="31">
        <f>M27/D27*100</f>
        <v>10.736196319018406</v>
      </c>
      <c r="O27" s="30">
        <v>41</v>
      </c>
      <c r="P27" s="32">
        <f>O27/E27*100</f>
        <v>10.789473684210527</v>
      </c>
      <c r="Q27" s="30">
        <f t="shared" si="5"/>
        <v>76</v>
      </c>
      <c r="R27" s="31">
        <f t="shared" si="6"/>
        <v>10.764872521246458</v>
      </c>
      <c r="S27" s="30">
        <v>26</v>
      </c>
      <c r="T27" s="31">
        <f t="shared" si="10"/>
        <v>7.9754601226993866</v>
      </c>
      <c r="U27" s="30">
        <v>34</v>
      </c>
      <c r="V27" s="32">
        <f>U27/E27*100</f>
        <v>8.9473684210526319</v>
      </c>
      <c r="W27" s="30">
        <f t="shared" si="7"/>
        <v>60</v>
      </c>
      <c r="X27" s="31">
        <f t="shared" si="12"/>
        <v>8.4985835694050991</v>
      </c>
      <c r="Y27" s="30">
        <v>26</v>
      </c>
      <c r="Z27" s="31">
        <f t="shared" si="16"/>
        <v>7.9754601226993866</v>
      </c>
      <c r="AA27" s="30">
        <v>34</v>
      </c>
      <c r="AB27" s="32">
        <f t="shared" si="13"/>
        <v>8.9473684210526319</v>
      </c>
      <c r="AC27" s="30">
        <f t="shared" si="14"/>
        <v>60</v>
      </c>
      <c r="AD27" s="31">
        <f t="shared" si="15"/>
        <v>8.4985835694050991</v>
      </c>
    </row>
    <row r="28" spans="1:30" ht="15" x14ac:dyDescent="0.3">
      <c r="A28" s="27">
        <f>'[1]9'!A25</f>
        <v>17</v>
      </c>
      <c r="B28" s="28" t="str">
        <f>'[1]9'!B25</f>
        <v>WONOSALAM</v>
      </c>
      <c r="C28" s="28" t="str">
        <f>'[1]9'!C25</f>
        <v>Puskesmas Wonosalam II</v>
      </c>
      <c r="D28" s="29">
        <v>344</v>
      </c>
      <c r="E28" s="29">
        <v>296</v>
      </c>
      <c r="F28" s="30">
        <f t="shared" si="8"/>
        <v>640</v>
      </c>
      <c r="G28" s="30">
        <v>8</v>
      </c>
      <c r="H28" s="31">
        <f t="shared" si="9"/>
        <v>2.3255813953488373</v>
      </c>
      <c r="I28" s="30">
        <v>11</v>
      </c>
      <c r="J28" s="31">
        <f t="shared" si="0"/>
        <v>3.7162162162162162</v>
      </c>
      <c r="K28" s="30">
        <f t="shared" si="1"/>
        <v>19</v>
      </c>
      <c r="L28" s="31">
        <f t="shared" si="2"/>
        <v>2.96875</v>
      </c>
      <c r="M28" s="30">
        <v>8</v>
      </c>
      <c r="N28" s="31">
        <f t="shared" si="3"/>
        <v>2.3255813953488373</v>
      </c>
      <c r="O28" s="30">
        <v>11</v>
      </c>
      <c r="P28" s="32">
        <f t="shared" si="4"/>
        <v>3.7162162162162162</v>
      </c>
      <c r="Q28" s="30">
        <f t="shared" si="5"/>
        <v>19</v>
      </c>
      <c r="R28" s="31">
        <f t="shared" si="6"/>
        <v>2.96875</v>
      </c>
      <c r="S28" s="30">
        <v>24</v>
      </c>
      <c r="T28" s="31">
        <f t="shared" si="10"/>
        <v>6.9767441860465116</v>
      </c>
      <c r="U28" s="30">
        <v>21</v>
      </c>
      <c r="V28" s="32">
        <f t="shared" si="11"/>
        <v>7.0945945945945947</v>
      </c>
      <c r="W28" s="30">
        <f t="shared" si="7"/>
        <v>45</v>
      </c>
      <c r="X28" s="31">
        <f t="shared" si="12"/>
        <v>7.03125</v>
      </c>
      <c r="Y28" s="30">
        <v>24</v>
      </c>
      <c r="Z28" s="31">
        <f t="shared" si="16"/>
        <v>6.9767441860465116</v>
      </c>
      <c r="AA28" s="30">
        <v>21</v>
      </c>
      <c r="AB28" s="32">
        <f t="shared" si="13"/>
        <v>7.0945945945945947</v>
      </c>
      <c r="AC28" s="30">
        <f t="shared" si="14"/>
        <v>45</v>
      </c>
      <c r="AD28" s="31">
        <f t="shared" si="15"/>
        <v>7.03125</v>
      </c>
    </row>
    <row r="29" spans="1:30" ht="15" x14ac:dyDescent="0.3">
      <c r="A29" s="27">
        <f>'[1]9'!A26</f>
        <v>18</v>
      </c>
      <c r="B29" s="28" t="str">
        <f>'[1]9'!B26</f>
        <v>DEMPET</v>
      </c>
      <c r="C29" s="28" t="str">
        <f>'[1]9'!C26</f>
        <v>Puskesmas Dempet</v>
      </c>
      <c r="D29" s="29">
        <v>455</v>
      </c>
      <c r="E29" s="29">
        <v>396</v>
      </c>
      <c r="F29" s="30">
        <f t="shared" si="8"/>
        <v>851</v>
      </c>
      <c r="G29" s="30">
        <v>34</v>
      </c>
      <c r="H29" s="31">
        <f t="shared" si="9"/>
        <v>7.4725274725274726</v>
      </c>
      <c r="I29" s="30">
        <v>32</v>
      </c>
      <c r="J29" s="31">
        <f t="shared" si="0"/>
        <v>8.0808080808080813</v>
      </c>
      <c r="K29" s="30">
        <f t="shared" si="1"/>
        <v>66</v>
      </c>
      <c r="L29" s="31">
        <f t="shared" si="2"/>
        <v>7.7555816686251475</v>
      </c>
      <c r="M29" s="30">
        <v>35</v>
      </c>
      <c r="N29" s="31">
        <f t="shared" si="3"/>
        <v>7.6923076923076925</v>
      </c>
      <c r="O29" s="30">
        <v>33</v>
      </c>
      <c r="P29" s="32">
        <f t="shared" si="4"/>
        <v>8.3333333333333321</v>
      </c>
      <c r="Q29" s="30">
        <f t="shared" si="5"/>
        <v>68</v>
      </c>
      <c r="R29" s="31">
        <f>Q29/F29*100</f>
        <v>7.9905992949471205</v>
      </c>
      <c r="S29" s="30">
        <v>53</v>
      </c>
      <c r="T29" s="31">
        <f t="shared" si="10"/>
        <v>11.648351648351648</v>
      </c>
      <c r="U29" s="30">
        <v>49</v>
      </c>
      <c r="V29" s="32">
        <f t="shared" si="11"/>
        <v>12.373737373737374</v>
      </c>
      <c r="W29" s="30">
        <f t="shared" si="7"/>
        <v>102</v>
      </c>
      <c r="X29" s="31">
        <f>W29/F29*100</f>
        <v>11.985898942420683</v>
      </c>
      <c r="Y29" s="30">
        <v>53</v>
      </c>
      <c r="Z29" s="31">
        <f t="shared" si="16"/>
        <v>11.648351648351648</v>
      </c>
      <c r="AA29" s="30">
        <v>49</v>
      </c>
      <c r="AB29" s="32">
        <f t="shared" si="13"/>
        <v>12.373737373737374</v>
      </c>
      <c r="AC29" s="30">
        <f t="shared" si="14"/>
        <v>102</v>
      </c>
      <c r="AD29" s="31">
        <f t="shared" si="15"/>
        <v>11.985898942420683</v>
      </c>
    </row>
    <row r="30" spans="1:30" ht="15" x14ac:dyDescent="0.3">
      <c r="A30" s="27">
        <f>'[1]9'!A27</f>
        <v>19</v>
      </c>
      <c r="B30" s="28" t="str">
        <f>'[1]9'!B27</f>
        <v>KEBONAGUNG</v>
      </c>
      <c r="C30" s="28" t="str">
        <f>'[1]9'!C27</f>
        <v xml:space="preserve">Puskesmas Kebonagung </v>
      </c>
      <c r="D30" s="29">
        <v>291</v>
      </c>
      <c r="E30" s="29">
        <v>329</v>
      </c>
      <c r="F30" s="30">
        <f t="shared" si="8"/>
        <v>620</v>
      </c>
      <c r="G30" s="30">
        <v>35</v>
      </c>
      <c r="H30" s="31">
        <f t="shared" si="9"/>
        <v>12.027491408934708</v>
      </c>
      <c r="I30" s="30">
        <v>28</v>
      </c>
      <c r="J30" s="31">
        <f t="shared" si="0"/>
        <v>8.5106382978723403</v>
      </c>
      <c r="K30" s="30">
        <f t="shared" si="1"/>
        <v>63</v>
      </c>
      <c r="L30" s="31">
        <f t="shared" si="2"/>
        <v>10.161290322580644</v>
      </c>
      <c r="M30" s="30">
        <v>43</v>
      </c>
      <c r="N30" s="31">
        <f t="shared" si="3"/>
        <v>14.776632302405499</v>
      </c>
      <c r="O30" s="30">
        <v>34</v>
      </c>
      <c r="P30" s="32">
        <f t="shared" si="4"/>
        <v>10.334346504559271</v>
      </c>
      <c r="Q30" s="30">
        <f t="shared" si="5"/>
        <v>77</v>
      </c>
      <c r="R30" s="31">
        <f t="shared" si="6"/>
        <v>12.419354838709678</v>
      </c>
      <c r="S30" s="30">
        <v>40</v>
      </c>
      <c r="T30" s="31">
        <f t="shared" si="10"/>
        <v>13.745704467353953</v>
      </c>
      <c r="U30" s="30">
        <v>51</v>
      </c>
      <c r="V30" s="32">
        <f t="shared" si="11"/>
        <v>15.501519756838904</v>
      </c>
      <c r="W30" s="30">
        <f t="shared" si="7"/>
        <v>91</v>
      </c>
      <c r="X30" s="31">
        <f t="shared" si="12"/>
        <v>14.677419354838708</v>
      </c>
      <c r="Y30" s="30">
        <v>40</v>
      </c>
      <c r="Z30" s="31">
        <f t="shared" si="16"/>
        <v>13.745704467353953</v>
      </c>
      <c r="AA30" s="30">
        <v>51</v>
      </c>
      <c r="AB30" s="32">
        <f t="shared" si="13"/>
        <v>15.501519756838904</v>
      </c>
      <c r="AC30" s="30">
        <f t="shared" si="14"/>
        <v>91</v>
      </c>
      <c r="AD30" s="31">
        <f t="shared" si="15"/>
        <v>14.677419354838708</v>
      </c>
    </row>
    <row r="31" spans="1:30" ht="15" x14ac:dyDescent="0.3">
      <c r="A31" s="27">
        <f>'[1]9'!A28</f>
        <v>20</v>
      </c>
      <c r="B31" s="28" t="str">
        <f>'[1]9'!B28</f>
        <v>GAJAH</v>
      </c>
      <c r="C31" s="28" t="str">
        <f>'[1]9'!C28</f>
        <v>Puskesmas Gajah I</v>
      </c>
      <c r="D31" s="29">
        <v>271</v>
      </c>
      <c r="E31" s="29">
        <v>253</v>
      </c>
      <c r="F31" s="30">
        <f t="shared" si="8"/>
        <v>524</v>
      </c>
      <c r="G31" s="30">
        <v>12</v>
      </c>
      <c r="H31" s="31">
        <f t="shared" si="9"/>
        <v>4.428044280442804</v>
      </c>
      <c r="I31" s="30">
        <v>19</v>
      </c>
      <c r="J31" s="31">
        <f t="shared" si="0"/>
        <v>7.5098814229249005</v>
      </c>
      <c r="K31" s="30">
        <f t="shared" si="1"/>
        <v>31</v>
      </c>
      <c r="L31" s="31">
        <f t="shared" si="2"/>
        <v>5.9160305343511448</v>
      </c>
      <c r="M31" s="30">
        <v>14</v>
      </c>
      <c r="N31" s="31">
        <f t="shared" si="3"/>
        <v>5.1660516605166054</v>
      </c>
      <c r="O31" s="30">
        <v>18</v>
      </c>
      <c r="P31" s="32">
        <f t="shared" si="4"/>
        <v>7.1146245059288544</v>
      </c>
      <c r="Q31" s="30">
        <f t="shared" si="5"/>
        <v>32</v>
      </c>
      <c r="R31" s="31">
        <f t="shared" si="6"/>
        <v>6.1068702290076331</v>
      </c>
      <c r="S31" s="30">
        <v>24</v>
      </c>
      <c r="T31" s="31">
        <f t="shared" si="10"/>
        <v>8.8560885608856079</v>
      </c>
      <c r="U31" s="30">
        <v>20</v>
      </c>
      <c r="V31" s="32">
        <f t="shared" si="11"/>
        <v>7.9051383399209492</v>
      </c>
      <c r="W31" s="30">
        <f t="shared" si="7"/>
        <v>44</v>
      </c>
      <c r="X31" s="31">
        <f t="shared" si="12"/>
        <v>8.3969465648854964</v>
      </c>
      <c r="Y31" s="30">
        <v>24</v>
      </c>
      <c r="Z31" s="31">
        <f t="shared" si="16"/>
        <v>8.8560885608856079</v>
      </c>
      <c r="AA31" s="30">
        <v>20</v>
      </c>
      <c r="AB31" s="32">
        <f t="shared" si="13"/>
        <v>7.9051383399209492</v>
      </c>
      <c r="AC31" s="30">
        <f t="shared" si="14"/>
        <v>44</v>
      </c>
      <c r="AD31" s="31">
        <f>AC31/F31*100</f>
        <v>8.3969465648854964</v>
      </c>
    </row>
    <row r="32" spans="1:30" ht="15" x14ac:dyDescent="0.3">
      <c r="A32" s="27">
        <f>'[1]9'!A29</f>
        <v>21</v>
      </c>
      <c r="B32" s="28" t="str">
        <f>'[1]9'!B29</f>
        <v>GAJAH</v>
      </c>
      <c r="C32" s="28" t="str">
        <f>'[1]9'!C29</f>
        <v>Puskesmas Gajah II</v>
      </c>
      <c r="D32" s="29">
        <v>166</v>
      </c>
      <c r="E32" s="29">
        <v>178</v>
      </c>
      <c r="F32" s="30">
        <f t="shared" si="8"/>
        <v>344</v>
      </c>
      <c r="G32" s="30">
        <v>9</v>
      </c>
      <c r="H32" s="31">
        <f t="shared" si="9"/>
        <v>5.4216867469879517</v>
      </c>
      <c r="I32" s="30">
        <v>6</v>
      </c>
      <c r="J32" s="31">
        <f t="shared" si="0"/>
        <v>3.3707865168539324</v>
      </c>
      <c r="K32" s="30">
        <f t="shared" si="1"/>
        <v>15</v>
      </c>
      <c r="L32" s="31">
        <f t="shared" si="2"/>
        <v>4.3604651162790695</v>
      </c>
      <c r="M32" s="30">
        <v>9</v>
      </c>
      <c r="N32" s="31">
        <f t="shared" si="3"/>
        <v>5.4216867469879517</v>
      </c>
      <c r="O32" s="30">
        <v>6</v>
      </c>
      <c r="P32" s="32">
        <f t="shared" si="4"/>
        <v>3.3707865168539324</v>
      </c>
      <c r="Q32" s="30">
        <f t="shared" si="5"/>
        <v>15</v>
      </c>
      <c r="R32" s="31">
        <f t="shared" si="6"/>
        <v>4.3604651162790695</v>
      </c>
      <c r="S32" s="30">
        <v>6</v>
      </c>
      <c r="T32" s="31">
        <f t="shared" si="10"/>
        <v>3.6144578313253009</v>
      </c>
      <c r="U32" s="30">
        <v>7</v>
      </c>
      <c r="V32" s="32">
        <f t="shared" si="11"/>
        <v>3.9325842696629212</v>
      </c>
      <c r="W32" s="30">
        <f t="shared" si="7"/>
        <v>13</v>
      </c>
      <c r="X32" s="31">
        <f t="shared" si="12"/>
        <v>3.7790697674418601</v>
      </c>
      <c r="Y32" s="30">
        <v>6</v>
      </c>
      <c r="Z32" s="31">
        <f t="shared" si="16"/>
        <v>3.6144578313253009</v>
      </c>
      <c r="AA32" s="30">
        <v>7</v>
      </c>
      <c r="AB32" s="32">
        <f t="shared" si="13"/>
        <v>3.9325842696629212</v>
      </c>
      <c r="AC32" s="30">
        <f t="shared" si="14"/>
        <v>13</v>
      </c>
      <c r="AD32" s="31">
        <f t="shared" ref="AD32:AD38" si="17">AC32/F32*100</f>
        <v>3.7790697674418601</v>
      </c>
    </row>
    <row r="33" spans="1:30" ht="15" x14ac:dyDescent="0.3">
      <c r="A33" s="27">
        <f>'[1]9'!A30</f>
        <v>22</v>
      </c>
      <c r="B33" s="28" t="str">
        <f>'[1]9'!B30</f>
        <v>KARANGANYAR</v>
      </c>
      <c r="C33" s="28" t="str">
        <f>'[1]9'!C30</f>
        <v>Puskesmas Karanganyar I</v>
      </c>
      <c r="D33" s="29">
        <v>280</v>
      </c>
      <c r="E33" s="29">
        <v>236</v>
      </c>
      <c r="F33" s="30">
        <f t="shared" si="8"/>
        <v>516</v>
      </c>
      <c r="G33" s="30">
        <v>20</v>
      </c>
      <c r="H33" s="31">
        <f t="shared" si="9"/>
        <v>7.1428571428571423</v>
      </c>
      <c r="I33" s="30">
        <v>15</v>
      </c>
      <c r="J33" s="31">
        <f t="shared" si="0"/>
        <v>6.3559322033898304</v>
      </c>
      <c r="K33" s="30">
        <f t="shared" si="1"/>
        <v>35</v>
      </c>
      <c r="L33" s="31">
        <f t="shared" si="2"/>
        <v>6.7829457364341081</v>
      </c>
      <c r="M33" s="30">
        <v>20</v>
      </c>
      <c r="N33" s="31">
        <f t="shared" si="3"/>
        <v>7.1428571428571423</v>
      </c>
      <c r="O33" s="30">
        <v>15</v>
      </c>
      <c r="P33" s="32">
        <f t="shared" si="4"/>
        <v>6.3559322033898304</v>
      </c>
      <c r="Q33" s="30">
        <f t="shared" si="5"/>
        <v>35</v>
      </c>
      <c r="R33" s="31">
        <f t="shared" si="6"/>
        <v>6.7829457364341081</v>
      </c>
      <c r="S33" s="30">
        <v>48</v>
      </c>
      <c r="T33" s="31">
        <f t="shared" si="10"/>
        <v>17.142857142857142</v>
      </c>
      <c r="U33" s="30">
        <v>29</v>
      </c>
      <c r="V33" s="32">
        <f t="shared" si="11"/>
        <v>12.288135593220339</v>
      </c>
      <c r="W33" s="30">
        <f t="shared" si="7"/>
        <v>77</v>
      </c>
      <c r="X33" s="31">
        <f t="shared" si="12"/>
        <v>14.922480620155037</v>
      </c>
      <c r="Y33" s="30">
        <v>48</v>
      </c>
      <c r="Z33" s="31">
        <f t="shared" si="16"/>
        <v>17.142857142857142</v>
      </c>
      <c r="AA33" s="30">
        <v>29</v>
      </c>
      <c r="AB33" s="32">
        <f t="shared" si="13"/>
        <v>12.288135593220339</v>
      </c>
      <c r="AC33" s="30">
        <f t="shared" si="14"/>
        <v>77</v>
      </c>
      <c r="AD33" s="31">
        <f t="shared" si="17"/>
        <v>14.922480620155037</v>
      </c>
    </row>
    <row r="34" spans="1:30" ht="15" x14ac:dyDescent="0.3">
      <c r="A34" s="27">
        <f>'[1]9'!A31</f>
        <v>23</v>
      </c>
      <c r="B34" s="28" t="str">
        <f>'[1]9'!B31</f>
        <v>KARANGANYAR</v>
      </c>
      <c r="C34" s="28" t="str">
        <f>'[1]9'!C31</f>
        <v>Puskesmas Karanganyar II</v>
      </c>
      <c r="D34" s="29">
        <v>332</v>
      </c>
      <c r="E34" s="29">
        <v>332</v>
      </c>
      <c r="F34" s="30">
        <f t="shared" si="8"/>
        <v>664</v>
      </c>
      <c r="G34" s="30">
        <v>31</v>
      </c>
      <c r="H34" s="31">
        <f t="shared" si="9"/>
        <v>9.3373493975903603</v>
      </c>
      <c r="I34" s="30">
        <v>21</v>
      </c>
      <c r="J34" s="31">
        <f t="shared" si="0"/>
        <v>6.3253012048192767</v>
      </c>
      <c r="K34" s="30">
        <f t="shared" si="1"/>
        <v>52</v>
      </c>
      <c r="L34" s="31">
        <f t="shared" si="2"/>
        <v>7.8313253012048198</v>
      </c>
      <c r="M34" s="30">
        <v>31</v>
      </c>
      <c r="N34" s="31">
        <f t="shared" si="3"/>
        <v>9.3373493975903603</v>
      </c>
      <c r="O34" s="30">
        <v>21</v>
      </c>
      <c r="P34" s="32">
        <f t="shared" si="4"/>
        <v>6.3253012048192767</v>
      </c>
      <c r="Q34" s="30">
        <f t="shared" si="5"/>
        <v>52</v>
      </c>
      <c r="R34" s="31">
        <f t="shared" si="6"/>
        <v>7.8313253012048198</v>
      </c>
      <c r="S34" s="30">
        <v>66</v>
      </c>
      <c r="T34" s="31">
        <f t="shared" si="10"/>
        <v>19.879518072289155</v>
      </c>
      <c r="U34" s="30">
        <v>68</v>
      </c>
      <c r="V34" s="32">
        <f t="shared" si="11"/>
        <v>20.481927710843372</v>
      </c>
      <c r="W34" s="30">
        <f t="shared" si="7"/>
        <v>134</v>
      </c>
      <c r="X34" s="31">
        <f t="shared" si="12"/>
        <v>20.180722891566266</v>
      </c>
      <c r="Y34" s="30">
        <v>66</v>
      </c>
      <c r="Z34" s="31">
        <f t="shared" si="16"/>
        <v>19.879518072289155</v>
      </c>
      <c r="AA34" s="30">
        <v>68</v>
      </c>
      <c r="AB34" s="32">
        <f t="shared" si="13"/>
        <v>20.481927710843372</v>
      </c>
      <c r="AC34" s="30">
        <f t="shared" si="14"/>
        <v>134</v>
      </c>
      <c r="AD34" s="31">
        <f t="shared" si="17"/>
        <v>20.180722891566266</v>
      </c>
    </row>
    <row r="35" spans="1:30" ht="15" x14ac:dyDescent="0.3">
      <c r="A35" s="27">
        <f>'[1]9'!A32</f>
        <v>24</v>
      </c>
      <c r="B35" s="28" t="str">
        <f>'[1]9'!B32</f>
        <v>MIJEN</v>
      </c>
      <c r="C35" s="28" t="str">
        <f>'[1]9'!C32</f>
        <v>Puskesmas Mijen I</v>
      </c>
      <c r="D35" s="29">
        <v>273</v>
      </c>
      <c r="E35" s="29">
        <v>255</v>
      </c>
      <c r="F35" s="30">
        <f t="shared" si="8"/>
        <v>528</v>
      </c>
      <c r="G35" s="30">
        <v>23</v>
      </c>
      <c r="H35" s="31">
        <f t="shared" si="9"/>
        <v>8.4249084249084252</v>
      </c>
      <c r="I35" s="30">
        <v>16</v>
      </c>
      <c r="J35" s="31">
        <f t="shared" si="0"/>
        <v>6.2745098039215685</v>
      </c>
      <c r="K35" s="30">
        <f t="shared" si="1"/>
        <v>39</v>
      </c>
      <c r="L35" s="31">
        <f t="shared" si="2"/>
        <v>7.3863636363636367</v>
      </c>
      <c r="M35" s="30">
        <v>23</v>
      </c>
      <c r="N35" s="31">
        <f t="shared" si="3"/>
        <v>8.4249084249084252</v>
      </c>
      <c r="O35" s="30">
        <v>16</v>
      </c>
      <c r="P35" s="32">
        <f t="shared" si="4"/>
        <v>6.2745098039215685</v>
      </c>
      <c r="Q35" s="30">
        <f t="shared" si="5"/>
        <v>39</v>
      </c>
      <c r="R35" s="31">
        <f t="shared" si="6"/>
        <v>7.3863636363636367</v>
      </c>
      <c r="S35" s="30">
        <v>37</v>
      </c>
      <c r="T35" s="31">
        <f t="shared" si="10"/>
        <v>13.553113553113553</v>
      </c>
      <c r="U35" s="30">
        <v>46</v>
      </c>
      <c r="V35" s="32">
        <f t="shared" si="11"/>
        <v>18.03921568627451</v>
      </c>
      <c r="W35" s="30">
        <f t="shared" si="7"/>
        <v>83</v>
      </c>
      <c r="X35" s="31">
        <f t="shared" si="12"/>
        <v>15.719696969696969</v>
      </c>
      <c r="Y35" s="30">
        <v>37</v>
      </c>
      <c r="Z35" s="31">
        <f t="shared" si="16"/>
        <v>13.553113553113553</v>
      </c>
      <c r="AA35" s="30">
        <v>46</v>
      </c>
      <c r="AB35" s="32">
        <f t="shared" si="13"/>
        <v>18.03921568627451</v>
      </c>
      <c r="AC35" s="30">
        <f t="shared" si="14"/>
        <v>83</v>
      </c>
      <c r="AD35" s="31">
        <f t="shared" si="17"/>
        <v>15.719696969696969</v>
      </c>
    </row>
    <row r="36" spans="1:30" ht="15" x14ac:dyDescent="0.3">
      <c r="A36" s="27">
        <f>'[1]9'!A33</f>
        <v>25</v>
      </c>
      <c r="B36" s="28" t="str">
        <f>'[1]9'!B33</f>
        <v>MIJEN</v>
      </c>
      <c r="C36" s="28" t="str">
        <f>'[1]9'!C33</f>
        <v>Puskesmas Mijen II</v>
      </c>
      <c r="D36" s="29">
        <v>234</v>
      </c>
      <c r="E36" s="29">
        <v>220</v>
      </c>
      <c r="F36" s="30">
        <f t="shared" si="8"/>
        <v>454</v>
      </c>
      <c r="G36" s="30">
        <v>24</v>
      </c>
      <c r="H36" s="31">
        <f t="shared" si="9"/>
        <v>10.256410256410255</v>
      </c>
      <c r="I36" s="30">
        <v>25</v>
      </c>
      <c r="J36" s="31">
        <f t="shared" si="0"/>
        <v>11.363636363636363</v>
      </c>
      <c r="K36" s="30">
        <f t="shared" si="1"/>
        <v>49</v>
      </c>
      <c r="L36" s="31">
        <f t="shared" si="2"/>
        <v>10.79295154185022</v>
      </c>
      <c r="M36" s="30">
        <v>24</v>
      </c>
      <c r="N36" s="31">
        <f t="shared" si="3"/>
        <v>10.256410256410255</v>
      </c>
      <c r="O36" s="30">
        <v>26</v>
      </c>
      <c r="P36" s="32">
        <f t="shared" si="4"/>
        <v>11.818181818181818</v>
      </c>
      <c r="Q36" s="30">
        <f t="shared" si="5"/>
        <v>50</v>
      </c>
      <c r="R36" s="31">
        <f t="shared" si="6"/>
        <v>11.013215859030836</v>
      </c>
      <c r="S36" s="30">
        <v>44</v>
      </c>
      <c r="T36" s="31">
        <f t="shared" si="10"/>
        <v>18.803418803418804</v>
      </c>
      <c r="U36" s="30">
        <v>33</v>
      </c>
      <c r="V36" s="32">
        <f t="shared" si="11"/>
        <v>15</v>
      </c>
      <c r="W36" s="30">
        <f t="shared" si="7"/>
        <v>77</v>
      </c>
      <c r="X36" s="31">
        <f t="shared" si="12"/>
        <v>16.960352422907491</v>
      </c>
      <c r="Y36" s="30">
        <v>45</v>
      </c>
      <c r="Z36" s="31">
        <f t="shared" si="16"/>
        <v>19.230769230769234</v>
      </c>
      <c r="AA36" s="30">
        <v>33</v>
      </c>
      <c r="AB36" s="32">
        <f t="shared" si="13"/>
        <v>15</v>
      </c>
      <c r="AC36" s="30">
        <f t="shared" si="14"/>
        <v>78</v>
      </c>
      <c r="AD36" s="31">
        <f t="shared" si="17"/>
        <v>17.180616740088105</v>
      </c>
    </row>
    <row r="37" spans="1:30" ht="15" x14ac:dyDescent="0.3">
      <c r="A37" s="27">
        <f>'[1]9'!A34</f>
        <v>26</v>
      </c>
      <c r="B37" s="28" t="str">
        <f>'[1]9'!B34</f>
        <v>WEDUNG</v>
      </c>
      <c r="C37" s="28" t="str">
        <f>'[1]9'!C34</f>
        <v>Puskesmas Wedung I</v>
      </c>
      <c r="D37" s="29">
        <v>481</v>
      </c>
      <c r="E37" s="29">
        <v>441</v>
      </c>
      <c r="F37" s="30">
        <f t="shared" si="8"/>
        <v>922</v>
      </c>
      <c r="G37" s="30">
        <v>39</v>
      </c>
      <c r="H37" s="31">
        <f t="shared" si="9"/>
        <v>8.1081081081081088</v>
      </c>
      <c r="I37" s="30">
        <v>45</v>
      </c>
      <c r="J37" s="31">
        <f t="shared" si="0"/>
        <v>10.204081632653061</v>
      </c>
      <c r="K37" s="30">
        <f t="shared" si="1"/>
        <v>84</v>
      </c>
      <c r="L37" s="31">
        <f t="shared" si="2"/>
        <v>9.1106290672451191</v>
      </c>
      <c r="M37" s="30">
        <v>39</v>
      </c>
      <c r="N37" s="31">
        <f t="shared" si="3"/>
        <v>8.1081081081081088</v>
      </c>
      <c r="O37" s="30">
        <v>45</v>
      </c>
      <c r="P37" s="32">
        <f t="shared" si="4"/>
        <v>10.204081632653061</v>
      </c>
      <c r="Q37" s="30">
        <f t="shared" si="5"/>
        <v>84</v>
      </c>
      <c r="R37" s="31">
        <f t="shared" si="6"/>
        <v>9.1106290672451191</v>
      </c>
      <c r="S37" s="30">
        <v>38</v>
      </c>
      <c r="T37" s="31">
        <f t="shared" si="10"/>
        <v>7.9002079002079011</v>
      </c>
      <c r="U37" s="30">
        <v>45</v>
      </c>
      <c r="V37" s="32">
        <f t="shared" si="11"/>
        <v>10.204081632653061</v>
      </c>
      <c r="W37" s="30">
        <f t="shared" si="7"/>
        <v>83</v>
      </c>
      <c r="X37" s="31">
        <f t="shared" si="12"/>
        <v>9.0021691973969631</v>
      </c>
      <c r="Y37" s="30">
        <v>38</v>
      </c>
      <c r="Z37" s="31">
        <f t="shared" si="16"/>
        <v>7.9002079002079011</v>
      </c>
      <c r="AA37" s="30">
        <v>45</v>
      </c>
      <c r="AB37" s="32">
        <f t="shared" si="13"/>
        <v>10.204081632653061</v>
      </c>
      <c r="AC37" s="30">
        <f t="shared" si="14"/>
        <v>83</v>
      </c>
      <c r="AD37" s="31">
        <f t="shared" si="17"/>
        <v>9.0021691973969631</v>
      </c>
    </row>
    <row r="38" spans="1:30" ht="15" x14ac:dyDescent="0.3">
      <c r="A38" s="27">
        <f>'[1]9'!A35</f>
        <v>27</v>
      </c>
      <c r="B38" s="28" t="str">
        <f>'[1]9'!B35</f>
        <v>WEDUNG</v>
      </c>
      <c r="C38" s="28" t="str">
        <f>'[1]9'!C35</f>
        <v>Puskesmas Wedung II</v>
      </c>
      <c r="D38" s="29">
        <v>319</v>
      </c>
      <c r="E38" s="29">
        <v>336</v>
      </c>
      <c r="F38" s="30">
        <f t="shared" si="8"/>
        <v>655</v>
      </c>
      <c r="G38" s="30">
        <v>25</v>
      </c>
      <c r="H38" s="31">
        <f t="shared" si="9"/>
        <v>7.8369905956112857</v>
      </c>
      <c r="I38" s="30">
        <v>24</v>
      </c>
      <c r="J38" s="31">
        <f t="shared" si="0"/>
        <v>7.1428571428571423</v>
      </c>
      <c r="K38" s="30">
        <f t="shared" si="1"/>
        <v>49</v>
      </c>
      <c r="L38" s="31">
        <f t="shared" si="2"/>
        <v>7.4809160305343516</v>
      </c>
      <c r="M38" s="30">
        <v>26</v>
      </c>
      <c r="N38" s="31">
        <f t="shared" si="3"/>
        <v>8.1504702194357357</v>
      </c>
      <c r="O38" s="30">
        <v>24</v>
      </c>
      <c r="P38" s="32">
        <f t="shared" si="4"/>
        <v>7.1428571428571423</v>
      </c>
      <c r="Q38" s="30">
        <f t="shared" si="5"/>
        <v>50</v>
      </c>
      <c r="R38" s="31">
        <f t="shared" si="6"/>
        <v>7.6335877862595423</v>
      </c>
      <c r="S38" s="30">
        <v>21</v>
      </c>
      <c r="T38" s="31">
        <f t="shared" si="10"/>
        <v>6.5830721003134789</v>
      </c>
      <c r="U38" s="30">
        <v>30</v>
      </c>
      <c r="V38" s="32">
        <f t="shared" si="11"/>
        <v>8.9285714285714288</v>
      </c>
      <c r="W38" s="30">
        <f t="shared" si="7"/>
        <v>51</v>
      </c>
      <c r="X38" s="31">
        <f t="shared" si="12"/>
        <v>7.7862595419847329</v>
      </c>
      <c r="Y38" s="30">
        <v>21</v>
      </c>
      <c r="Z38" s="31">
        <f t="shared" si="16"/>
        <v>6.5830721003134789</v>
      </c>
      <c r="AA38" s="30">
        <v>30</v>
      </c>
      <c r="AB38" s="32">
        <f t="shared" si="13"/>
        <v>8.9285714285714288</v>
      </c>
      <c r="AC38" s="30">
        <f t="shared" si="14"/>
        <v>51</v>
      </c>
      <c r="AD38" s="31">
        <f t="shared" si="17"/>
        <v>7.7862595419847329</v>
      </c>
    </row>
    <row r="39" spans="1:30" ht="16.2" thickBot="1" x14ac:dyDescent="0.35">
      <c r="A39" s="33" t="s">
        <v>17</v>
      </c>
      <c r="B39" s="33"/>
      <c r="C39" s="33"/>
      <c r="D39" s="34">
        <f>SUM(D12:D38)</f>
        <v>9962</v>
      </c>
      <c r="E39" s="34">
        <f>SUM(E12:E38)</f>
        <v>9611</v>
      </c>
      <c r="F39" s="34">
        <f>SUM(F12:F38)</f>
        <v>19573</v>
      </c>
      <c r="G39" s="34">
        <f>SUM(G12:G38)</f>
        <v>782</v>
      </c>
      <c r="H39" s="35">
        <f>G39/D39*100</f>
        <v>7.8498293515358366</v>
      </c>
      <c r="I39" s="34">
        <f>SUM(I12:I38)</f>
        <v>744</v>
      </c>
      <c r="J39" s="35">
        <f>I39/E39*100</f>
        <v>7.7411299552595985</v>
      </c>
      <c r="K39" s="34">
        <f>SUM(K12:K38)</f>
        <v>1526</v>
      </c>
      <c r="L39" s="35">
        <f>K39/F39*100</f>
        <v>7.7964542992898389</v>
      </c>
      <c r="M39" s="34">
        <f>SUM(M12:M38)</f>
        <v>787</v>
      </c>
      <c r="N39" s="35">
        <f>M39/D39*100</f>
        <v>7.9000200762899011</v>
      </c>
      <c r="O39" s="34">
        <f>SUM(O12:O38)</f>
        <v>741</v>
      </c>
      <c r="P39" s="36">
        <f>O39/E39*100</f>
        <v>7.7099157215690353</v>
      </c>
      <c r="Q39" s="34">
        <f>SUM(Q12:Q38)</f>
        <v>1528</v>
      </c>
      <c r="R39" s="35">
        <f>Q39/F39*100</f>
        <v>7.8066724569560115</v>
      </c>
      <c r="S39" s="34">
        <f>SUM(S12:S38)</f>
        <v>1012</v>
      </c>
      <c r="T39" s="35">
        <f>S39/D39*100</f>
        <v>10.158602690222846</v>
      </c>
      <c r="U39" s="34">
        <f>SUM(U12:U38)</f>
        <v>970</v>
      </c>
      <c r="V39" s="36">
        <f>U39/E39*100</f>
        <v>10.092602226615337</v>
      </c>
      <c r="W39" s="34">
        <f>SUM(W12:W38)</f>
        <v>1982</v>
      </c>
      <c r="X39" s="35">
        <f>W39/F39*100</f>
        <v>10.126194247177233</v>
      </c>
      <c r="Y39" s="34">
        <f>SUM(Y12:Y38)</f>
        <v>1017</v>
      </c>
      <c r="Z39" s="35">
        <f>Y39/D39*100</f>
        <v>10.208793414976912</v>
      </c>
      <c r="AA39" s="34">
        <f>SUM(AA12:AA38)</f>
        <v>971</v>
      </c>
      <c r="AB39" s="35">
        <f>AA39/E39*100</f>
        <v>10.103006971178857</v>
      </c>
      <c r="AC39" s="34">
        <f>SUM(AC12:AC38)</f>
        <v>1988</v>
      </c>
      <c r="AD39" s="35">
        <f>AC39/F39*100</f>
        <v>10.156848720175752</v>
      </c>
    </row>
    <row r="40" spans="1:30" ht="15" x14ac:dyDescent="0.3">
      <c r="A40" s="37"/>
      <c r="B40" s="37"/>
      <c r="C40" s="37"/>
      <c r="D40" s="37"/>
      <c r="E40" s="3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x14ac:dyDescent="0.3">
      <c r="A41" s="38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x14ac:dyDescent="0.3">
      <c r="A42" s="38" t="s">
        <v>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x14ac:dyDescent="0.3">
      <c r="A43" s="38"/>
      <c r="B43" s="39" t="s">
        <v>20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3">
      <c r="A44" s="2"/>
      <c r="B44" s="38" t="s">
        <v>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</sheetData>
  <mergeCells count="16"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  <mergeCell ref="A7:A10"/>
    <mergeCell ref="B7:B10"/>
    <mergeCell ref="C7:C10"/>
    <mergeCell ref="D7:F9"/>
    <mergeCell ref="G9:H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2021-07-05T04:26:06Z</dcterms:created>
  <dcterms:modified xsi:type="dcterms:W3CDTF">2021-07-05T04:26:44Z</dcterms:modified>
</cp:coreProperties>
</file>