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3 A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Q152" i="1"/>
  <c r="J149"/>
  <c r="A149"/>
  <c r="K147"/>
  <c r="B147"/>
  <c r="K146"/>
  <c r="B146"/>
  <c r="K145"/>
  <c r="B145"/>
  <c r="P144"/>
  <c r="O144"/>
  <c r="M144"/>
  <c r="L144"/>
  <c r="G144"/>
  <c r="F144"/>
  <c r="D144"/>
  <c r="C144"/>
  <c r="Q142"/>
  <c r="N142"/>
  <c r="J142"/>
  <c r="H142"/>
  <c r="E142"/>
  <c r="A142"/>
  <c r="Q141"/>
  <c r="N141"/>
  <c r="J141"/>
  <c r="H141"/>
  <c r="E141"/>
  <c r="A141"/>
  <c r="Q140"/>
  <c r="N140"/>
  <c r="J140"/>
  <c r="H140"/>
  <c r="E140"/>
  <c r="A140"/>
  <c r="Q139"/>
  <c r="N139"/>
  <c r="J139"/>
  <c r="H139"/>
  <c r="E139"/>
  <c r="A139"/>
  <c r="Q138"/>
  <c r="N138"/>
  <c r="J138"/>
  <c r="H138"/>
  <c r="E138"/>
  <c r="A138"/>
  <c r="Q137"/>
  <c r="N137"/>
  <c r="J137"/>
  <c r="H137"/>
  <c r="E137"/>
  <c r="A137"/>
  <c r="Q136"/>
  <c r="N136"/>
  <c r="J136"/>
  <c r="H136"/>
  <c r="E136"/>
  <c r="A136"/>
  <c r="Q135"/>
  <c r="N135"/>
  <c r="J135"/>
  <c r="H135"/>
  <c r="E135"/>
  <c r="A135"/>
  <c r="Q134"/>
  <c r="N134"/>
  <c r="J134"/>
  <c r="H134"/>
  <c r="E134"/>
  <c r="A134"/>
  <c r="Q133"/>
  <c r="N133"/>
  <c r="J133"/>
  <c r="H133"/>
  <c r="E133"/>
  <c r="A133"/>
  <c r="Q132"/>
  <c r="N132"/>
  <c r="J132"/>
  <c r="H132"/>
  <c r="E132"/>
  <c r="A132"/>
  <c r="Q131"/>
  <c r="N131"/>
  <c r="J131"/>
  <c r="H131"/>
  <c r="E131"/>
  <c r="A131"/>
  <c r="Q130"/>
  <c r="N130"/>
  <c r="J130"/>
  <c r="H130"/>
  <c r="E130"/>
  <c r="A130"/>
  <c r="Q129"/>
  <c r="N129"/>
  <c r="J129"/>
  <c r="H129"/>
  <c r="E129"/>
  <c r="A129"/>
  <c r="Q128"/>
  <c r="N128"/>
  <c r="J128"/>
  <c r="H128"/>
  <c r="E128"/>
  <c r="A128"/>
  <c r="Q127"/>
  <c r="N127"/>
  <c r="J127"/>
  <c r="H127"/>
  <c r="E127"/>
  <c r="A127"/>
  <c r="Q126"/>
  <c r="N126"/>
  <c r="J126"/>
  <c r="H126"/>
  <c r="E126"/>
  <c r="A126"/>
  <c r="Q125"/>
  <c r="N125"/>
  <c r="J125"/>
  <c r="H125"/>
  <c r="E125"/>
  <c r="A125"/>
  <c r="Q124"/>
  <c r="Q144" s="1"/>
  <c r="N124"/>
  <c r="N144" s="1"/>
  <c r="J124"/>
  <c r="H124"/>
  <c r="H144" s="1"/>
  <c r="E124"/>
  <c r="E144" s="1"/>
  <c r="A124"/>
  <c r="J111"/>
  <c r="A111"/>
  <c r="K109"/>
  <c r="B109"/>
  <c r="K108"/>
  <c r="B108"/>
  <c r="K107"/>
  <c r="B107"/>
  <c r="P106"/>
  <c r="O106"/>
  <c r="M106"/>
  <c r="L106"/>
  <c r="G106"/>
  <c r="F106"/>
  <c r="D106"/>
  <c r="C106"/>
  <c r="Q104"/>
  <c r="N104"/>
  <c r="J104"/>
  <c r="H104"/>
  <c r="E104"/>
  <c r="A104"/>
  <c r="Q103"/>
  <c r="N103"/>
  <c r="J103"/>
  <c r="H103"/>
  <c r="E103"/>
  <c r="A103"/>
  <c r="Q102"/>
  <c r="N102"/>
  <c r="J102"/>
  <c r="H102"/>
  <c r="E102"/>
  <c r="A102"/>
  <c r="Q101"/>
  <c r="N101"/>
  <c r="J101"/>
  <c r="H101"/>
  <c r="E101"/>
  <c r="A101"/>
  <c r="Q100"/>
  <c r="N100"/>
  <c r="J100"/>
  <c r="H100"/>
  <c r="E100"/>
  <c r="A100"/>
  <c r="Q99"/>
  <c r="N99"/>
  <c r="J99"/>
  <c r="H99"/>
  <c r="E99"/>
  <c r="A99"/>
  <c r="Q98"/>
  <c r="N98"/>
  <c r="J98"/>
  <c r="H98"/>
  <c r="E98"/>
  <c r="A98"/>
  <c r="Q97"/>
  <c r="N97"/>
  <c r="J97"/>
  <c r="H97"/>
  <c r="E97"/>
  <c r="A97"/>
  <c r="Q96"/>
  <c r="N96"/>
  <c r="J96"/>
  <c r="H96"/>
  <c r="E96"/>
  <c r="A96"/>
  <c r="Q95"/>
  <c r="N95"/>
  <c r="J95"/>
  <c r="H95"/>
  <c r="E95"/>
  <c r="A95"/>
  <c r="Q94"/>
  <c r="N94"/>
  <c r="J94"/>
  <c r="H94"/>
  <c r="E94"/>
  <c r="A94"/>
  <c r="Q93"/>
  <c r="N93"/>
  <c r="J93"/>
  <c r="H93"/>
  <c r="E93"/>
  <c r="A93"/>
  <c r="Q92"/>
  <c r="N92"/>
  <c r="J92"/>
  <c r="H92"/>
  <c r="E92"/>
  <c r="A92"/>
  <c r="Q91"/>
  <c r="N91"/>
  <c r="J91"/>
  <c r="H91"/>
  <c r="E91"/>
  <c r="A91"/>
  <c r="Q90"/>
  <c r="N90"/>
  <c r="J90"/>
  <c r="H90"/>
  <c r="E90"/>
  <c r="A90"/>
  <c r="Q89"/>
  <c r="N89"/>
  <c r="J89"/>
  <c r="H89"/>
  <c r="E89"/>
  <c r="A89"/>
  <c r="Q88"/>
  <c r="N88"/>
  <c r="J88"/>
  <c r="H88"/>
  <c r="E88"/>
  <c r="A88"/>
  <c r="Q87"/>
  <c r="N87"/>
  <c r="J87"/>
  <c r="H87"/>
  <c r="E87"/>
  <c r="A87"/>
  <c r="Q86"/>
  <c r="Q106" s="1"/>
  <c r="N86"/>
  <c r="N106" s="1"/>
  <c r="J86"/>
  <c r="H86"/>
  <c r="H106" s="1"/>
  <c r="E86"/>
  <c r="E106" s="1"/>
  <c r="A86"/>
  <c r="J73"/>
  <c r="A73"/>
  <c r="K71"/>
  <c r="B71"/>
  <c r="K70"/>
  <c r="B70"/>
  <c r="K69"/>
  <c r="B69"/>
  <c r="P68"/>
  <c r="O68"/>
  <c r="M68"/>
  <c r="L68"/>
  <c r="G68"/>
  <c r="F68"/>
  <c r="D68"/>
  <c r="C68"/>
  <c r="Q66"/>
  <c r="N66"/>
  <c r="J66"/>
  <c r="H66"/>
  <c r="E66"/>
  <c r="A66"/>
  <c r="Q65"/>
  <c r="N65"/>
  <c r="J65"/>
  <c r="H65"/>
  <c r="E65"/>
  <c r="A65"/>
  <c r="Q64"/>
  <c r="N64"/>
  <c r="J64"/>
  <c r="H64"/>
  <c r="E64"/>
  <c r="A64"/>
  <c r="Q63"/>
  <c r="N63"/>
  <c r="J63"/>
  <c r="H63"/>
  <c r="E63"/>
  <c r="A63"/>
  <c r="Q62"/>
  <c r="N62"/>
  <c r="J62"/>
  <c r="H62"/>
  <c r="E62"/>
  <c r="A62"/>
  <c r="Q61"/>
  <c r="N61"/>
  <c r="J61"/>
  <c r="H61"/>
  <c r="E61"/>
  <c r="A61"/>
  <c r="Q60"/>
  <c r="N60"/>
  <c r="J60"/>
  <c r="H60"/>
  <c r="E60"/>
  <c r="A60"/>
  <c r="Q59"/>
  <c r="N59"/>
  <c r="J59"/>
  <c r="H59"/>
  <c r="E59"/>
  <c r="A59"/>
  <c r="Q58"/>
  <c r="N58"/>
  <c r="J58"/>
  <c r="H58"/>
  <c r="E58"/>
  <c r="A58"/>
  <c r="Q57"/>
  <c r="N57"/>
  <c r="J57"/>
  <c r="H57"/>
  <c r="E57"/>
  <c r="A57"/>
  <c r="Q56"/>
  <c r="N56"/>
  <c r="J56"/>
  <c r="H56"/>
  <c r="E56"/>
  <c r="A56"/>
  <c r="Q55"/>
  <c r="N55"/>
  <c r="J55"/>
  <c r="H55"/>
  <c r="E55"/>
  <c r="A55"/>
  <c r="Q54"/>
  <c r="N54"/>
  <c r="J54"/>
  <c r="H54"/>
  <c r="E54"/>
  <c r="A54"/>
  <c r="Q53"/>
  <c r="N53"/>
  <c r="J53"/>
  <c r="H53"/>
  <c r="E53"/>
  <c r="A53"/>
  <c r="Q52"/>
  <c r="N52"/>
  <c r="J52"/>
  <c r="H52"/>
  <c r="E52"/>
  <c r="A52"/>
  <c r="Q51"/>
  <c r="N51"/>
  <c r="J51"/>
  <c r="H51"/>
  <c r="E51"/>
  <c r="A51"/>
  <c r="Q50"/>
  <c r="N50"/>
  <c r="J50"/>
  <c r="H50"/>
  <c r="E50"/>
  <c r="A50"/>
  <c r="Q49"/>
  <c r="N49"/>
  <c r="J49"/>
  <c r="H49"/>
  <c r="E49"/>
  <c r="A49"/>
  <c r="Q48"/>
  <c r="Q68" s="1"/>
  <c r="N48"/>
  <c r="N68" s="1"/>
  <c r="J48"/>
  <c r="H48"/>
  <c r="H68" s="1"/>
  <c r="E48"/>
  <c r="E68" s="1"/>
  <c r="H38"/>
  <c r="Q38" s="1"/>
  <c r="H76" s="1"/>
  <c r="Q76" s="1"/>
  <c r="H114" s="1"/>
  <c r="Q114" s="1"/>
  <c r="H152" s="1"/>
  <c r="A38"/>
  <c r="J152" s="1"/>
  <c r="J35"/>
  <c r="K34"/>
  <c r="Q33"/>
  <c r="N33"/>
  <c r="K33"/>
  <c r="Q32"/>
  <c r="N32"/>
  <c r="K32"/>
  <c r="Q31"/>
  <c r="N31"/>
  <c r="K31"/>
  <c r="P30"/>
  <c r="O30"/>
  <c r="M30"/>
  <c r="L30"/>
  <c r="G30"/>
  <c r="F30"/>
  <c r="D30"/>
  <c r="C30"/>
  <c r="Q28"/>
  <c r="N28"/>
  <c r="V28" s="1"/>
  <c r="K28"/>
  <c r="J28"/>
  <c r="H28"/>
  <c r="E28"/>
  <c r="Q27"/>
  <c r="N27"/>
  <c r="V27" s="1"/>
  <c r="K27"/>
  <c r="J27"/>
  <c r="H27"/>
  <c r="E27"/>
  <c r="Q26"/>
  <c r="N26"/>
  <c r="V26" s="1"/>
  <c r="K26"/>
  <c r="J26"/>
  <c r="H26"/>
  <c r="E26"/>
  <c r="Q25"/>
  <c r="N25"/>
  <c r="V25" s="1"/>
  <c r="K25"/>
  <c r="J25"/>
  <c r="H25"/>
  <c r="E25"/>
  <c r="Q24"/>
  <c r="N24"/>
  <c r="V24" s="1"/>
  <c r="K24"/>
  <c r="J24"/>
  <c r="H24"/>
  <c r="E24"/>
  <c r="Q23"/>
  <c r="N23"/>
  <c r="V23" s="1"/>
  <c r="K23"/>
  <c r="J23"/>
  <c r="H23"/>
  <c r="E23"/>
  <c r="Q22"/>
  <c r="N22"/>
  <c r="V22" s="1"/>
  <c r="K22"/>
  <c r="J22"/>
  <c r="H22"/>
  <c r="E22"/>
  <c r="Q21"/>
  <c r="N21"/>
  <c r="V21" s="1"/>
  <c r="K21"/>
  <c r="J21"/>
  <c r="H21"/>
  <c r="E21"/>
  <c r="Q20"/>
  <c r="N20"/>
  <c r="V20" s="1"/>
  <c r="K20"/>
  <c r="J20"/>
  <c r="H20"/>
  <c r="E20"/>
  <c r="Q19"/>
  <c r="N19"/>
  <c r="V19" s="1"/>
  <c r="K19"/>
  <c r="J19"/>
  <c r="H19"/>
  <c r="E19"/>
  <c r="Q18"/>
  <c r="N18"/>
  <c r="V18" s="1"/>
  <c r="K18"/>
  <c r="J18"/>
  <c r="H18"/>
  <c r="E18"/>
  <c r="Q17"/>
  <c r="N17"/>
  <c r="V17" s="1"/>
  <c r="K17"/>
  <c r="J17"/>
  <c r="H17"/>
  <c r="E17"/>
  <c r="Q16"/>
  <c r="N16"/>
  <c r="V16" s="1"/>
  <c r="K16"/>
  <c r="J16"/>
  <c r="H16"/>
  <c r="E16"/>
  <c r="Q15"/>
  <c r="N15"/>
  <c r="V15" s="1"/>
  <c r="K15"/>
  <c r="J15"/>
  <c r="H15"/>
  <c r="E15"/>
  <c r="Q14"/>
  <c r="N14"/>
  <c r="V14" s="1"/>
  <c r="K14"/>
  <c r="J14"/>
  <c r="H14"/>
  <c r="E14"/>
  <c r="Q13"/>
  <c r="N13"/>
  <c r="V13" s="1"/>
  <c r="K13"/>
  <c r="J13"/>
  <c r="H13"/>
  <c r="E13"/>
  <c r="Q12"/>
  <c r="N12"/>
  <c r="V12" s="1"/>
  <c r="K12"/>
  <c r="J12"/>
  <c r="H12"/>
  <c r="E12"/>
  <c r="Q11"/>
  <c r="N11"/>
  <c r="V11" s="1"/>
  <c r="K11"/>
  <c r="J11"/>
  <c r="H11"/>
  <c r="E11"/>
  <c r="Q10"/>
  <c r="Q30" s="1"/>
  <c r="N10"/>
  <c r="V10" s="1"/>
  <c r="V30" s="1"/>
  <c r="K10"/>
  <c r="J10"/>
  <c r="H10"/>
  <c r="H30" s="1"/>
  <c r="E10"/>
  <c r="E30" s="1"/>
  <c r="N30" l="1"/>
  <c r="J38"/>
  <c r="A76"/>
  <c r="J76" s="1"/>
  <c r="A114"/>
  <c r="J114"/>
  <c r="A152"/>
</calcChain>
</file>

<file path=xl/sharedStrings.xml><?xml version="1.0" encoding="utf-8"?>
<sst xmlns="http://schemas.openxmlformats.org/spreadsheetml/2006/main" count="255" uniqueCount="45">
  <si>
    <t>Lanjutan.</t>
  </si>
  <si>
    <t>0 - 4 TH</t>
  </si>
  <si>
    <t>5 - 9 TH</t>
  </si>
  <si>
    <t>10 - 14 TH</t>
  </si>
  <si>
    <t>15 - 19 TH</t>
  </si>
  <si>
    <t>DESA</t>
  </si>
  <si>
    <t>LAKI-</t>
  </si>
  <si>
    <t>PEREM-</t>
  </si>
  <si>
    <t>JUMLAH</t>
  </si>
  <si>
    <t>PUAN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</si>
  <si>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</si>
  <si>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</si>
  <si>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</si>
  <si>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</si>
  <si>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</si>
  <si>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</si>
  <si>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</si>
  <si>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</si>
  <si>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</si>
  <si>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</si>
  <si>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</si>
  <si>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</si>
  <si>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</si>
  <si>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</si>
  <si>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</si>
  <si>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</si>
  <si>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</si>
  <si>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</si>
  <si>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</si>
  <si>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</si>
  <si>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 2013</t>
  </si>
  <si>
    <t>Sumber : BPS Kabupaten Demak</t>
  </si>
  <si>
    <t>20 - 24 TH</t>
  </si>
  <si>
    <t>25 - 29 TH</t>
  </si>
  <si>
    <t>30 - 34 TH</t>
  </si>
  <si>
    <t>35 - 39 TH</t>
  </si>
  <si>
    <t>'</t>
  </si>
  <si>
    <t>40 - 44 TH</t>
  </si>
  <si>
    <t>45 - 49 TH</t>
  </si>
  <si>
    <t>50 - 54 TH</t>
  </si>
  <si>
    <t>55 - 59 TH</t>
  </si>
  <si>
    <t>60 - 64 TH</t>
  </si>
  <si>
    <t xml:space="preserve">65 -69 TH </t>
  </si>
  <si>
    <t>70 - 74 TH</t>
  </si>
  <si>
    <t>75 TH +</t>
  </si>
</sst>
</file>

<file path=xl/styles.xml><?xml version="1.0" encoding="utf-8"?>
<styleSheet xmlns="http://schemas.openxmlformats.org/spreadsheetml/2006/main">
  <numFmts count="2">
    <numFmt numFmtId="164" formatCode="_(* #,##0_);_(* \(#,##0\);_(* \-_);_(@_)"/>
    <numFmt numFmtId="165" formatCode="#,##0;\-#,##0"/>
  </numFmts>
  <fonts count="10">
    <font>
      <sz val="10"/>
      <name val="Arial"/>
      <family val="2"/>
    </font>
    <font>
      <sz val="10"/>
      <name val="Arial"/>
      <family val="2"/>
    </font>
    <font>
      <b/>
      <sz val="9"/>
      <name val="CG Times"/>
      <family val="1"/>
    </font>
    <font>
      <b/>
      <sz val="10"/>
      <name val="CG Times"/>
      <family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164" fontId="4" fillId="0" borderId="0" xfId="1" applyFont="1" applyFill="1" applyBorder="1" applyAlignment="1" applyProtection="1">
      <alignment horizontal="center"/>
    </xf>
    <xf numFmtId="164" fontId="4" fillId="0" borderId="0" xfId="0" applyNumberFormat="1" applyFont="1" applyBorder="1"/>
    <xf numFmtId="0" fontId="4" fillId="0" borderId="4" xfId="0" applyFont="1" applyBorder="1"/>
    <xf numFmtId="164" fontId="4" fillId="0" borderId="4" xfId="1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1" applyFont="1" applyFill="1" applyBorder="1" applyAlignment="1" applyProtection="1">
      <alignment horizontal="center"/>
    </xf>
    <xf numFmtId="164" fontId="4" fillId="0" borderId="5" xfId="1" applyFont="1" applyFill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 applyProtection="1"/>
    <xf numFmtId="164" fontId="4" fillId="0" borderId="0" xfId="1" applyFont="1" applyFill="1" applyBorder="1" applyAlignment="1" applyProtection="1">
      <alignment horizontal="left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 indent="1"/>
    </xf>
    <xf numFmtId="164" fontId="4" fillId="0" borderId="7" xfId="1" applyFont="1" applyFill="1" applyBorder="1" applyAlignment="1" applyProtection="1"/>
    <xf numFmtId="164" fontId="4" fillId="0" borderId="7" xfId="1" applyFont="1" applyFill="1" applyBorder="1" applyAlignment="1" applyProtection="1">
      <alignment horizontal="left"/>
    </xf>
    <xf numFmtId="3" fontId="4" fillId="0" borderId="7" xfId="0" applyNumberFormat="1" applyFont="1" applyBorder="1"/>
    <xf numFmtId="0" fontId="6" fillId="0" borderId="0" xfId="0" applyFont="1" applyBorder="1"/>
    <xf numFmtId="0" fontId="4" fillId="0" borderId="8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4" fillId="0" borderId="0" xfId="0" quotePrefix="1" applyFont="1" applyBorder="1" applyAlignment="1">
      <alignment horizontal="center"/>
    </xf>
    <xf numFmtId="164" fontId="4" fillId="0" borderId="4" xfId="1" applyFont="1" applyFill="1" applyBorder="1" applyAlignment="1" applyProtection="1"/>
    <xf numFmtId="0" fontId="4" fillId="0" borderId="1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6" fillId="0" borderId="8" xfId="0" applyFont="1" applyBorder="1"/>
    <xf numFmtId="3" fontId="4" fillId="0" borderId="1" xfId="0" applyNumberFormat="1" applyFont="1" applyBorder="1"/>
    <xf numFmtId="165" fontId="4" fillId="0" borderId="7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95250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4705350" cy="723900"/>
          <a:chOff x="0" y="0"/>
          <a:chExt cx="7810" cy="1133"/>
        </a:xfrm>
      </xdr:grpSpPr>
      <xdr:sp macro="" textlink="" fLocksText="0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1454" cy="4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3.16. </a:t>
            </a:r>
          </a:p>
        </xdr:txBody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502" y="0"/>
            <a:ext cx="6308" cy="11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PROYEKSI PENDUDUK MENURUT KELOMPOK UMUR &amp; JENIS KELAMIN DIRINCI PER DESA                                          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KDA%20DEMAK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ls 7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2013</v>
          </cell>
        </row>
        <row r="32">
          <cell r="G32">
            <v>2012</v>
          </cell>
        </row>
        <row r="33">
          <cell r="G33">
            <v>2011</v>
          </cell>
        </row>
      </sheetData>
      <sheetData sheetId="3"/>
      <sheetData sheetId="4"/>
      <sheetData sheetId="5"/>
      <sheetData sheetId="6">
        <row r="76">
          <cell r="T76">
            <v>39</v>
          </cell>
        </row>
        <row r="419">
          <cell r="A419" t="str">
            <v>Kecamatan Demak Dalam Angka 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view="pageBreakPreview" zoomScaleNormal="85" zoomScaleSheetLayoutView="100" workbookViewId="0">
      <selection activeCell="G12" sqref="G12"/>
    </sheetView>
  </sheetViews>
  <sheetFormatPr defaultRowHeight="12.75"/>
  <cols>
    <col min="1" max="1" width="4.28515625" style="6" customWidth="1"/>
    <col min="2" max="2" width="16.42578125" style="6" customWidth="1"/>
    <col min="3" max="3" width="7.7109375" style="6" customWidth="1"/>
    <col min="4" max="4" width="7.85546875" style="6" customWidth="1"/>
    <col min="5" max="5" width="8.7109375" style="6" customWidth="1"/>
    <col min="6" max="6" width="7.85546875" style="6" customWidth="1"/>
    <col min="7" max="8" width="8.7109375" style="6" customWidth="1"/>
    <col min="9" max="9" width="17.85546875" style="6" customWidth="1"/>
    <col min="10" max="10" width="4.42578125" style="6" customWidth="1"/>
    <col min="11" max="11" width="17" style="6" customWidth="1"/>
    <col min="12" max="12" width="7.42578125" style="6" customWidth="1"/>
    <col min="13" max="13" width="8.28515625" style="6" customWidth="1"/>
    <col min="14" max="14" width="8.7109375" style="6" customWidth="1"/>
    <col min="15" max="15" width="7.42578125" style="6" customWidth="1"/>
    <col min="16" max="17" width="8.7109375" style="6" customWidth="1"/>
    <col min="18" max="16384" width="9.140625" style="6"/>
  </cols>
  <sheetData>
    <row r="1" spans="1:22" s="2" customFormat="1" ht="16.5" customHeight="1">
      <c r="A1" s="1"/>
      <c r="B1" s="1"/>
      <c r="C1" s="1"/>
      <c r="D1" s="1"/>
      <c r="E1" s="1"/>
      <c r="F1" s="1"/>
      <c r="G1" s="1"/>
      <c r="H1" s="1"/>
    </row>
    <row r="2" spans="1:22" s="2" customFormat="1" ht="16.5" customHeight="1">
      <c r="A2" s="3"/>
      <c r="B2" s="3"/>
      <c r="C2" s="3"/>
      <c r="D2" s="3"/>
      <c r="E2" s="3"/>
      <c r="F2" s="3"/>
      <c r="G2" s="3"/>
      <c r="H2" s="3"/>
    </row>
    <row r="3" spans="1:22" s="2" customFormat="1" ht="16.5" customHeight="1">
      <c r="A3" s="3"/>
      <c r="B3" s="3"/>
      <c r="C3" s="3"/>
      <c r="D3" s="3"/>
      <c r="E3" s="3"/>
      <c r="F3" s="3"/>
      <c r="G3" s="3"/>
      <c r="H3" s="3"/>
    </row>
    <row r="4" spans="1:22" s="2" customFormat="1" ht="16.5" customHeight="1" thickBot="1">
      <c r="J4" s="2" t="s">
        <v>0</v>
      </c>
    </row>
    <row r="5" spans="1:22" ht="15.6" customHeight="1">
      <c r="A5" s="4"/>
      <c r="B5" s="4"/>
      <c r="C5" s="5"/>
      <c r="D5" s="5" t="s">
        <v>1</v>
      </c>
      <c r="E5" s="5"/>
      <c r="F5" s="5"/>
      <c r="G5" s="5" t="s">
        <v>2</v>
      </c>
      <c r="H5" s="5"/>
      <c r="J5" s="4"/>
      <c r="K5" s="4"/>
      <c r="L5" s="5"/>
      <c r="M5" s="5" t="s">
        <v>3</v>
      </c>
      <c r="N5" s="5"/>
      <c r="O5" s="5"/>
      <c r="P5" s="5" t="s">
        <v>4</v>
      </c>
      <c r="Q5" s="5"/>
    </row>
    <row r="6" spans="1:22" ht="15.6" customHeight="1">
      <c r="A6" s="7" t="s">
        <v>5</v>
      </c>
      <c r="B6" s="7"/>
      <c r="C6" s="8" t="s">
        <v>6</v>
      </c>
      <c r="D6" s="8" t="s">
        <v>7</v>
      </c>
      <c r="E6" s="9" t="s">
        <v>8</v>
      </c>
      <c r="F6" s="8" t="s">
        <v>6</v>
      </c>
      <c r="G6" s="8" t="s">
        <v>7</v>
      </c>
      <c r="H6" s="8" t="s">
        <v>8</v>
      </c>
      <c r="J6" s="7" t="s">
        <v>5</v>
      </c>
      <c r="K6" s="7"/>
      <c r="L6" s="8" t="s">
        <v>6</v>
      </c>
      <c r="M6" s="8" t="s">
        <v>7</v>
      </c>
      <c r="N6" s="9" t="s">
        <v>8</v>
      </c>
      <c r="O6" s="8" t="s">
        <v>6</v>
      </c>
      <c r="P6" s="8" t="s">
        <v>7</v>
      </c>
      <c r="Q6" s="8" t="s">
        <v>8</v>
      </c>
    </row>
    <row r="7" spans="1:22" ht="15.6" customHeight="1">
      <c r="A7" s="8"/>
      <c r="B7" s="8"/>
      <c r="C7" s="8" t="s">
        <v>6</v>
      </c>
      <c r="D7" s="8" t="s">
        <v>9</v>
      </c>
      <c r="E7" s="8"/>
      <c r="F7" s="8" t="s">
        <v>6</v>
      </c>
      <c r="G7" s="8" t="s">
        <v>9</v>
      </c>
      <c r="H7" s="8"/>
      <c r="J7" s="8"/>
      <c r="K7" s="8"/>
      <c r="L7" s="8" t="s">
        <v>6</v>
      </c>
      <c r="M7" s="8" t="s">
        <v>9</v>
      </c>
      <c r="N7" s="8"/>
      <c r="O7" s="8" t="s">
        <v>6</v>
      </c>
      <c r="P7" s="8" t="s">
        <v>9</v>
      </c>
      <c r="Q7" s="8"/>
    </row>
    <row r="8" spans="1:22" ht="15.6" customHeight="1">
      <c r="A8" s="10">
        <v>1</v>
      </c>
      <c r="B8" s="10"/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J8" s="10">
        <v>1</v>
      </c>
      <c r="K8" s="10"/>
      <c r="L8" s="11">
        <v>2</v>
      </c>
      <c r="M8" s="11">
        <v>3</v>
      </c>
      <c r="N8" s="11">
        <v>4</v>
      </c>
      <c r="O8" s="11">
        <v>5</v>
      </c>
      <c r="P8" s="11">
        <v>6</v>
      </c>
      <c r="Q8" s="11">
        <v>7</v>
      </c>
    </row>
    <row r="9" spans="1:22" ht="15.6" customHeight="1">
      <c r="A9" s="8"/>
    </row>
    <row r="10" spans="1:22" ht="15.6" customHeight="1">
      <c r="A10" s="8">
        <v>1</v>
      </c>
      <c r="B10" s="12" t="s">
        <v>10</v>
      </c>
      <c r="C10" s="13">
        <v>274</v>
      </c>
      <c r="D10" s="13">
        <v>249</v>
      </c>
      <c r="E10" s="13">
        <f>+D10+C10</f>
        <v>523</v>
      </c>
      <c r="F10" s="13">
        <v>286</v>
      </c>
      <c r="G10" s="13">
        <v>266</v>
      </c>
      <c r="H10" s="13">
        <f>+G10+F10</f>
        <v>552</v>
      </c>
      <c r="J10" s="8">
        <f>+$A$10</f>
        <v>1</v>
      </c>
      <c r="K10" s="6" t="str">
        <f>+$B$10</f>
        <v>Kalikondang</v>
      </c>
      <c r="L10" s="13">
        <v>295</v>
      </c>
      <c r="M10" s="13">
        <v>279</v>
      </c>
      <c r="N10" s="13">
        <f t="shared" ref="N10:N28" si="0">+M10+L10</f>
        <v>574</v>
      </c>
      <c r="O10" s="13">
        <v>302</v>
      </c>
      <c r="P10" s="13">
        <v>281</v>
      </c>
      <c r="Q10" s="13">
        <f>+P10+O10</f>
        <v>583</v>
      </c>
      <c r="V10" s="14">
        <f>N10+Q10+E48+H48+N48+Q48+E86+H86+N86+Q86+E124</f>
        <v>4735</v>
      </c>
    </row>
    <row r="11" spans="1:22" ht="15.6" customHeight="1">
      <c r="A11" s="8">
        <v>2</v>
      </c>
      <c r="B11" s="12" t="s">
        <v>11</v>
      </c>
      <c r="C11" s="13">
        <v>137</v>
      </c>
      <c r="D11" s="13">
        <v>128</v>
      </c>
      <c r="E11" s="13">
        <f t="shared" ref="E11:E28" si="1">+D11+C11</f>
        <v>265</v>
      </c>
      <c r="F11" s="13">
        <v>142</v>
      </c>
      <c r="G11" s="13">
        <v>137</v>
      </c>
      <c r="H11" s="13">
        <f t="shared" ref="H11:H28" si="2">+G11+F11</f>
        <v>279</v>
      </c>
      <c r="J11" s="8">
        <f>+$A$11</f>
        <v>2</v>
      </c>
      <c r="K11" s="6" t="str">
        <f>+$B$11</f>
        <v>Donorejo</v>
      </c>
      <c r="L11" s="13">
        <v>147</v>
      </c>
      <c r="M11" s="13">
        <v>143</v>
      </c>
      <c r="N11" s="13">
        <f t="shared" si="0"/>
        <v>290</v>
      </c>
      <c r="O11" s="13">
        <v>149</v>
      </c>
      <c r="P11" s="13">
        <v>146</v>
      </c>
      <c r="Q11" s="13">
        <f t="shared" ref="Q11:Q28" si="3">+P11+O11</f>
        <v>295</v>
      </c>
      <c r="V11" s="14">
        <f t="shared" ref="V11:V28" si="4">N11+Q11+E49+H49+N49+Q49+E87+H87+N87+Q87+E125</f>
        <v>2391</v>
      </c>
    </row>
    <row r="12" spans="1:22" ht="15.6" customHeight="1">
      <c r="A12" s="8">
        <v>3</v>
      </c>
      <c r="B12" s="12" t="s">
        <v>12</v>
      </c>
      <c r="C12" s="13">
        <v>290</v>
      </c>
      <c r="D12" s="13">
        <v>267</v>
      </c>
      <c r="E12" s="13">
        <f t="shared" si="1"/>
        <v>557</v>
      </c>
      <c r="F12" s="13">
        <v>302</v>
      </c>
      <c r="G12" s="13">
        <v>285</v>
      </c>
      <c r="H12" s="13">
        <f t="shared" si="2"/>
        <v>587</v>
      </c>
      <c r="J12" s="8">
        <f>+$A$12</f>
        <v>3</v>
      </c>
      <c r="K12" s="6" t="str">
        <f>+$B$12</f>
        <v>Katonsari</v>
      </c>
      <c r="L12" s="13">
        <v>311</v>
      </c>
      <c r="M12" s="13">
        <v>299</v>
      </c>
      <c r="N12" s="13">
        <f t="shared" si="0"/>
        <v>610</v>
      </c>
      <c r="O12" s="13">
        <v>318</v>
      </c>
      <c r="P12" s="13">
        <v>305</v>
      </c>
      <c r="Q12" s="13">
        <f t="shared" si="3"/>
        <v>623</v>
      </c>
      <c r="V12" s="14">
        <f t="shared" si="4"/>
        <v>5036</v>
      </c>
    </row>
    <row r="13" spans="1:22" ht="15.6" customHeight="1">
      <c r="A13" s="8">
        <v>4</v>
      </c>
      <c r="B13" s="12" t="s">
        <v>13</v>
      </c>
      <c r="C13" s="13">
        <v>342</v>
      </c>
      <c r="D13" s="13">
        <v>325</v>
      </c>
      <c r="E13" s="13">
        <f t="shared" si="1"/>
        <v>667</v>
      </c>
      <c r="F13" s="13">
        <v>355</v>
      </c>
      <c r="G13" s="13">
        <v>347</v>
      </c>
      <c r="H13" s="13">
        <f t="shared" si="2"/>
        <v>702</v>
      </c>
      <c r="J13" s="8">
        <f>+$A$13</f>
        <v>4</v>
      </c>
      <c r="K13" s="6" t="str">
        <f>+$B$13</f>
        <v>Mangunjiwan</v>
      </c>
      <c r="L13" s="13">
        <v>368</v>
      </c>
      <c r="M13" s="13">
        <v>365</v>
      </c>
      <c r="N13" s="13">
        <f t="shared" si="0"/>
        <v>733</v>
      </c>
      <c r="O13" s="13">
        <v>377</v>
      </c>
      <c r="P13" s="13">
        <v>369</v>
      </c>
      <c r="Q13" s="13">
        <f t="shared" si="3"/>
        <v>746</v>
      </c>
      <c r="V13" s="14">
        <f t="shared" si="4"/>
        <v>6041</v>
      </c>
    </row>
    <row r="14" spans="1:22" ht="15.6" customHeight="1">
      <c r="A14" s="8">
        <v>5</v>
      </c>
      <c r="B14" s="12" t="s">
        <v>14</v>
      </c>
      <c r="C14" s="13">
        <v>172</v>
      </c>
      <c r="D14" s="13">
        <v>159</v>
      </c>
      <c r="E14" s="13">
        <f t="shared" si="1"/>
        <v>331</v>
      </c>
      <c r="F14" s="13">
        <v>179</v>
      </c>
      <c r="G14" s="13">
        <v>171</v>
      </c>
      <c r="H14" s="13">
        <f t="shared" si="2"/>
        <v>350</v>
      </c>
      <c r="J14" s="8">
        <f>+$A$14</f>
        <v>5</v>
      </c>
      <c r="K14" s="6" t="str">
        <f>+$B$14</f>
        <v>Karangmlati</v>
      </c>
      <c r="L14" s="13">
        <v>183</v>
      </c>
      <c r="M14" s="13">
        <v>179</v>
      </c>
      <c r="N14" s="13">
        <f t="shared" si="0"/>
        <v>362</v>
      </c>
      <c r="O14" s="13">
        <v>188</v>
      </c>
      <c r="P14" s="13">
        <v>182</v>
      </c>
      <c r="Q14" s="13">
        <f t="shared" si="3"/>
        <v>370</v>
      </c>
      <c r="V14" s="14">
        <f t="shared" si="4"/>
        <v>2998</v>
      </c>
    </row>
    <row r="15" spans="1:22" ht="15.6" customHeight="1">
      <c r="A15" s="8">
        <v>6</v>
      </c>
      <c r="B15" s="12" t="s">
        <v>15</v>
      </c>
      <c r="C15" s="13">
        <v>146</v>
      </c>
      <c r="D15" s="13">
        <v>137</v>
      </c>
      <c r="E15" s="13">
        <f t="shared" si="1"/>
        <v>283</v>
      </c>
      <c r="F15" s="13">
        <v>151</v>
      </c>
      <c r="G15" s="13">
        <v>147</v>
      </c>
      <c r="H15" s="13">
        <f t="shared" si="2"/>
        <v>298</v>
      </c>
      <c r="J15" s="8">
        <f>+$A$15</f>
        <v>6</v>
      </c>
      <c r="K15" s="6" t="str">
        <f>+$B$15</f>
        <v>Kalicilik</v>
      </c>
      <c r="L15" s="13">
        <v>156</v>
      </c>
      <c r="M15" s="13">
        <v>155</v>
      </c>
      <c r="N15" s="13">
        <f t="shared" si="0"/>
        <v>311</v>
      </c>
      <c r="O15" s="13">
        <v>159</v>
      </c>
      <c r="P15" s="13">
        <v>157</v>
      </c>
      <c r="Q15" s="13">
        <f t="shared" si="3"/>
        <v>316</v>
      </c>
      <c r="V15" s="14">
        <f t="shared" si="4"/>
        <v>2562</v>
      </c>
    </row>
    <row r="16" spans="1:22" ht="15.6" customHeight="1">
      <c r="A16" s="8">
        <v>7</v>
      </c>
      <c r="B16" s="12" t="s">
        <v>16</v>
      </c>
      <c r="C16" s="13">
        <v>68</v>
      </c>
      <c r="D16" s="13">
        <v>60</v>
      </c>
      <c r="E16" s="13">
        <f t="shared" si="1"/>
        <v>128</v>
      </c>
      <c r="F16" s="13">
        <v>70</v>
      </c>
      <c r="G16" s="13">
        <v>65</v>
      </c>
      <c r="H16" s="13">
        <f t="shared" si="2"/>
        <v>135</v>
      </c>
      <c r="J16" s="8">
        <f>+$A$16</f>
        <v>7</v>
      </c>
      <c r="K16" s="6" t="str">
        <f>+$B$16</f>
        <v>Singorejo</v>
      </c>
      <c r="L16" s="13">
        <v>73</v>
      </c>
      <c r="M16" s="13">
        <v>68</v>
      </c>
      <c r="N16" s="13">
        <f t="shared" si="0"/>
        <v>141</v>
      </c>
      <c r="O16" s="13">
        <v>75</v>
      </c>
      <c r="P16" s="13">
        <v>69</v>
      </c>
      <c r="Q16" s="13">
        <f t="shared" si="3"/>
        <v>144</v>
      </c>
      <c r="V16" s="14">
        <f t="shared" si="4"/>
        <v>1165</v>
      </c>
    </row>
    <row r="17" spans="1:22" ht="15.6" customHeight="1">
      <c r="A17" s="8">
        <v>8</v>
      </c>
      <c r="B17" s="12" t="s">
        <v>17</v>
      </c>
      <c r="C17" s="13">
        <v>205</v>
      </c>
      <c r="D17" s="13">
        <v>196</v>
      </c>
      <c r="E17" s="13">
        <f t="shared" si="1"/>
        <v>401</v>
      </c>
      <c r="F17" s="13">
        <v>214</v>
      </c>
      <c r="G17" s="13">
        <v>210</v>
      </c>
      <c r="H17" s="13">
        <f t="shared" si="2"/>
        <v>424</v>
      </c>
      <c r="J17" s="8">
        <f>+$A$17</f>
        <v>8</v>
      </c>
      <c r="K17" s="6" t="str">
        <f>+$B$17</f>
        <v>Betokan</v>
      </c>
      <c r="L17" s="13">
        <v>221</v>
      </c>
      <c r="M17" s="13">
        <v>222</v>
      </c>
      <c r="N17" s="13">
        <f t="shared" si="0"/>
        <v>443</v>
      </c>
      <c r="O17" s="13">
        <v>227</v>
      </c>
      <c r="P17" s="13">
        <v>222</v>
      </c>
      <c r="Q17" s="13">
        <f t="shared" si="3"/>
        <v>449</v>
      </c>
      <c r="V17" s="14">
        <f t="shared" si="4"/>
        <v>3638</v>
      </c>
    </row>
    <row r="18" spans="1:22" ht="15.6" customHeight="1">
      <c r="A18" s="8">
        <v>9</v>
      </c>
      <c r="B18" s="12" t="s">
        <v>18</v>
      </c>
      <c r="C18" s="13">
        <v>833</v>
      </c>
      <c r="D18" s="13">
        <v>831</v>
      </c>
      <c r="E18" s="13">
        <f t="shared" si="1"/>
        <v>1664</v>
      </c>
      <c r="F18" s="13">
        <v>867</v>
      </c>
      <c r="G18" s="13">
        <v>890</v>
      </c>
      <c r="H18" s="13">
        <f t="shared" si="2"/>
        <v>1757</v>
      </c>
      <c r="J18" s="8">
        <f>+$A$18</f>
        <v>9</v>
      </c>
      <c r="K18" s="6" t="str">
        <f>+$B$18</f>
        <v>Bintoro</v>
      </c>
      <c r="L18" s="13">
        <v>894</v>
      </c>
      <c r="M18" s="13">
        <v>938</v>
      </c>
      <c r="N18" s="13">
        <f t="shared" si="0"/>
        <v>1832</v>
      </c>
      <c r="O18" s="13">
        <v>915</v>
      </c>
      <c r="P18" s="13">
        <v>949</v>
      </c>
      <c r="Q18" s="13">
        <f t="shared" si="3"/>
        <v>1864</v>
      </c>
      <c r="V18" s="14">
        <f t="shared" si="4"/>
        <v>15097</v>
      </c>
    </row>
    <row r="19" spans="1:22" ht="15.6" customHeight="1">
      <c r="A19" s="8">
        <v>10</v>
      </c>
      <c r="B19" s="12" t="s">
        <v>19</v>
      </c>
      <c r="C19" s="13">
        <v>141</v>
      </c>
      <c r="D19" s="13">
        <v>139</v>
      </c>
      <c r="E19" s="13">
        <f t="shared" si="1"/>
        <v>280</v>
      </c>
      <c r="F19" s="13">
        <v>148</v>
      </c>
      <c r="G19" s="13">
        <v>148</v>
      </c>
      <c r="H19" s="13">
        <f t="shared" si="2"/>
        <v>296</v>
      </c>
      <c r="J19" s="8">
        <f>+$A$19</f>
        <v>10</v>
      </c>
      <c r="K19" s="6" t="str">
        <f>+$B$19</f>
        <v>Kadilangu</v>
      </c>
      <c r="L19" s="13">
        <v>153</v>
      </c>
      <c r="M19" s="13">
        <v>157</v>
      </c>
      <c r="N19" s="13">
        <f t="shared" si="0"/>
        <v>310</v>
      </c>
      <c r="O19" s="13">
        <v>154</v>
      </c>
      <c r="P19" s="13">
        <v>158</v>
      </c>
      <c r="Q19" s="13">
        <f t="shared" si="3"/>
        <v>312</v>
      </c>
      <c r="V19" s="14">
        <f t="shared" si="4"/>
        <v>2538</v>
      </c>
    </row>
    <row r="20" spans="1:22" ht="15.6" customHeight="1">
      <c r="A20" s="8">
        <v>11</v>
      </c>
      <c r="B20" s="12" t="s">
        <v>20</v>
      </c>
      <c r="C20" s="13">
        <v>166</v>
      </c>
      <c r="D20" s="13">
        <v>152</v>
      </c>
      <c r="E20" s="13">
        <f t="shared" si="1"/>
        <v>318</v>
      </c>
      <c r="F20" s="13">
        <v>173</v>
      </c>
      <c r="G20" s="13">
        <v>163</v>
      </c>
      <c r="H20" s="13">
        <f t="shared" si="2"/>
        <v>336</v>
      </c>
      <c r="J20" s="8">
        <f>+$A$20</f>
        <v>11</v>
      </c>
      <c r="K20" s="6" t="str">
        <f>+$B$20</f>
        <v>B o l o</v>
      </c>
      <c r="L20" s="13">
        <v>178</v>
      </c>
      <c r="M20" s="13">
        <v>173</v>
      </c>
      <c r="N20" s="13">
        <f t="shared" si="0"/>
        <v>351</v>
      </c>
      <c r="O20" s="13">
        <v>183</v>
      </c>
      <c r="P20" s="13">
        <v>174</v>
      </c>
      <c r="Q20" s="13">
        <f t="shared" si="3"/>
        <v>357</v>
      </c>
      <c r="V20" s="14">
        <f t="shared" si="4"/>
        <v>2881</v>
      </c>
    </row>
    <row r="21" spans="1:22" ht="15.6" customHeight="1">
      <c r="A21" s="8">
        <v>12</v>
      </c>
      <c r="B21" s="12" t="s">
        <v>21</v>
      </c>
      <c r="C21" s="13">
        <v>267</v>
      </c>
      <c r="D21" s="13">
        <v>251</v>
      </c>
      <c r="E21" s="13">
        <f t="shared" si="1"/>
        <v>518</v>
      </c>
      <c r="F21" s="13">
        <v>279</v>
      </c>
      <c r="G21" s="13">
        <v>269</v>
      </c>
      <c r="H21" s="13">
        <f t="shared" si="2"/>
        <v>548</v>
      </c>
      <c r="J21" s="8">
        <f>+$A$21</f>
        <v>12</v>
      </c>
      <c r="K21" s="6" t="str">
        <f>+$B$21</f>
        <v>Bango</v>
      </c>
      <c r="L21" s="13">
        <v>286</v>
      </c>
      <c r="M21" s="13">
        <v>285</v>
      </c>
      <c r="N21" s="13">
        <f t="shared" si="0"/>
        <v>571</v>
      </c>
      <c r="O21" s="13">
        <v>293</v>
      </c>
      <c r="P21" s="13">
        <v>287</v>
      </c>
      <c r="Q21" s="13">
        <f t="shared" si="3"/>
        <v>580</v>
      </c>
      <c r="V21" s="14">
        <f t="shared" si="4"/>
        <v>4695</v>
      </c>
    </row>
    <row r="22" spans="1:22" ht="15.6" customHeight="1">
      <c r="A22" s="8">
        <v>13</v>
      </c>
      <c r="B22" s="12" t="s">
        <v>22</v>
      </c>
      <c r="C22" s="13">
        <v>318</v>
      </c>
      <c r="D22" s="13">
        <v>302</v>
      </c>
      <c r="E22" s="13">
        <f t="shared" si="1"/>
        <v>620</v>
      </c>
      <c r="F22" s="13">
        <v>331</v>
      </c>
      <c r="G22" s="13">
        <v>324</v>
      </c>
      <c r="H22" s="13">
        <f t="shared" si="2"/>
        <v>655</v>
      </c>
      <c r="J22" s="8">
        <f>+$A$22</f>
        <v>13</v>
      </c>
      <c r="K22" s="6" t="str">
        <f>+$B$22</f>
        <v>Cabean</v>
      </c>
      <c r="L22" s="13">
        <v>343</v>
      </c>
      <c r="M22" s="13">
        <v>342</v>
      </c>
      <c r="N22" s="13">
        <f t="shared" si="0"/>
        <v>685</v>
      </c>
      <c r="O22" s="13">
        <v>349</v>
      </c>
      <c r="P22" s="13">
        <v>344</v>
      </c>
      <c r="Q22" s="13">
        <f t="shared" si="3"/>
        <v>693</v>
      </c>
      <c r="V22" s="14">
        <f t="shared" si="4"/>
        <v>5623</v>
      </c>
    </row>
    <row r="23" spans="1:22" ht="15.6" customHeight="1">
      <c r="A23" s="8">
        <v>14</v>
      </c>
      <c r="B23" s="12" t="s">
        <v>23</v>
      </c>
      <c r="C23" s="13">
        <v>136</v>
      </c>
      <c r="D23" s="13">
        <v>133</v>
      </c>
      <c r="E23" s="13">
        <f t="shared" si="1"/>
        <v>269</v>
      </c>
      <c r="F23" s="13">
        <v>140</v>
      </c>
      <c r="G23" s="13">
        <v>142</v>
      </c>
      <c r="H23" s="13">
        <f t="shared" si="2"/>
        <v>282</v>
      </c>
      <c r="J23" s="8">
        <f>+$A$23</f>
        <v>14</v>
      </c>
      <c r="K23" s="6" t="str">
        <f>+$B$23</f>
        <v>Tempuran</v>
      </c>
      <c r="L23" s="13">
        <v>146</v>
      </c>
      <c r="M23" s="13">
        <v>150</v>
      </c>
      <c r="N23" s="13">
        <f t="shared" si="0"/>
        <v>296</v>
      </c>
      <c r="O23" s="13">
        <v>149</v>
      </c>
      <c r="P23" s="13">
        <v>153</v>
      </c>
      <c r="Q23" s="13">
        <f t="shared" si="3"/>
        <v>302</v>
      </c>
      <c r="V23" s="14">
        <f t="shared" si="4"/>
        <v>2438</v>
      </c>
    </row>
    <row r="24" spans="1:22" ht="15.6" customHeight="1">
      <c r="A24" s="8">
        <v>15</v>
      </c>
      <c r="B24" s="12" t="s">
        <v>24</v>
      </c>
      <c r="C24" s="13">
        <v>224</v>
      </c>
      <c r="D24" s="13">
        <v>273</v>
      </c>
      <c r="E24" s="13">
        <f t="shared" si="1"/>
        <v>497</v>
      </c>
      <c r="F24" s="13">
        <v>234</v>
      </c>
      <c r="G24" s="13">
        <v>293</v>
      </c>
      <c r="H24" s="13">
        <f t="shared" si="2"/>
        <v>527</v>
      </c>
      <c r="J24" s="8">
        <f>+$A$24</f>
        <v>15</v>
      </c>
      <c r="K24" s="6" t="str">
        <f>+$B$24</f>
        <v>Turirejo</v>
      </c>
      <c r="L24" s="13">
        <v>242</v>
      </c>
      <c r="M24" s="13">
        <v>307</v>
      </c>
      <c r="N24" s="13">
        <f t="shared" si="0"/>
        <v>549</v>
      </c>
      <c r="O24" s="13">
        <v>248</v>
      </c>
      <c r="P24" s="13">
        <v>312</v>
      </c>
      <c r="Q24" s="13">
        <f t="shared" si="3"/>
        <v>560</v>
      </c>
      <c r="V24" s="14">
        <f t="shared" si="4"/>
        <v>4539</v>
      </c>
    </row>
    <row r="25" spans="1:22" ht="15.6" customHeight="1">
      <c r="A25" s="8">
        <v>16</v>
      </c>
      <c r="B25" s="12" t="s">
        <v>25</v>
      </c>
      <c r="C25" s="13">
        <v>145</v>
      </c>
      <c r="D25" s="13">
        <v>153</v>
      </c>
      <c r="E25" s="13">
        <f t="shared" si="1"/>
        <v>298</v>
      </c>
      <c r="F25" s="13">
        <v>150</v>
      </c>
      <c r="G25" s="13">
        <v>165</v>
      </c>
      <c r="H25" s="13">
        <f t="shared" si="2"/>
        <v>315</v>
      </c>
      <c r="J25" s="8">
        <f>+$A$25</f>
        <v>16</v>
      </c>
      <c r="K25" s="6" t="str">
        <f>+$B$25</f>
        <v xml:space="preserve">R a j i </v>
      </c>
      <c r="L25" s="13">
        <v>156</v>
      </c>
      <c r="M25" s="13">
        <v>174</v>
      </c>
      <c r="N25" s="13">
        <f t="shared" si="0"/>
        <v>330</v>
      </c>
      <c r="O25" s="13">
        <v>159</v>
      </c>
      <c r="P25" s="13">
        <v>176</v>
      </c>
      <c r="Q25" s="13">
        <f t="shared" si="3"/>
        <v>335</v>
      </c>
      <c r="V25" s="14">
        <f t="shared" si="4"/>
        <v>2711</v>
      </c>
    </row>
    <row r="26" spans="1:22" ht="15.6" customHeight="1">
      <c r="A26" s="8">
        <v>17</v>
      </c>
      <c r="B26" s="12" t="s">
        <v>26</v>
      </c>
      <c r="C26" s="13">
        <v>187</v>
      </c>
      <c r="D26" s="13">
        <v>181</v>
      </c>
      <c r="E26" s="13">
        <f t="shared" si="1"/>
        <v>368</v>
      </c>
      <c r="F26" s="13">
        <v>194</v>
      </c>
      <c r="G26" s="13">
        <v>192</v>
      </c>
      <c r="H26" s="13">
        <f t="shared" si="2"/>
        <v>386</v>
      </c>
      <c r="J26" s="8">
        <f>+$A$26</f>
        <v>17</v>
      </c>
      <c r="K26" s="6" t="str">
        <f>+$B$26</f>
        <v>Kedondong</v>
      </c>
      <c r="L26" s="13">
        <v>201</v>
      </c>
      <c r="M26" s="13">
        <v>205</v>
      </c>
      <c r="N26" s="13">
        <f t="shared" si="0"/>
        <v>406</v>
      </c>
      <c r="O26" s="13">
        <v>205</v>
      </c>
      <c r="P26" s="13">
        <v>206</v>
      </c>
      <c r="Q26" s="13">
        <f t="shared" si="3"/>
        <v>411</v>
      </c>
      <c r="V26" s="14">
        <f t="shared" si="4"/>
        <v>3337</v>
      </c>
    </row>
    <row r="27" spans="1:22" ht="15.6" customHeight="1">
      <c r="A27" s="8">
        <v>18</v>
      </c>
      <c r="B27" s="12" t="s">
        <v>27</v>
      </c>
      <c r="C27" s="13">
        <v>116</v>
      </c>
      <c r="D27" s="13">
        <v>116</v>
      </c>
      <c r="E27" s="13">
        <f t="shared" si="1"/>
        <v>232</v>
      </c>
      <c r="F27" s="13">
        <v>120</v>
      </c>
      <c r="G27" s="13">
        <v>124</v>
      </c>
      <c r="H27" s="13">
        <f t="shared" si="2"/>
        <v>244</v>
      </c>
      <c r="J27" s="8">
        <f>+$A$27</f>
        <v>18</v>
      </c>
      <c r="K27" s="6" t="str">
        <f>+$B$27</f>
        <v>S e d o</v>
      </c>
      <c r="L27" s="13">
        <v>124</v>
      </c>
      <c r="M27" s="13">
        <v>130</v>
      </c>
      <c r="N27" s="13">
        <f t="shared" si="0"/>
        <v>254</v>
      </c>
      <c r="O27" s="13">
        <v>128</v>
      </c>
      <c r="P27" s="13">
        <v>133</v>
      </c>
      <c r="Q27" s="13">
        <f t="shared" si="3"/>
        <v>261</v>
      </c>
      <c r="V27" s="14">
        <f t="shared" si="4"/>
        <v>2109</v>
      </c>
    </row>
    <row r="28" spans="1:22" ht="15.6" customHeight="1">
      <c r="A28" s="8">
        <v>19</v>
      </c>
      <c r="B28" s="12" t="s">
        <v>28</v>
      </c>
      <c r="C28" s="13">
        <v>152</v>
      </c>
      <c r="D28" s="13">
        <v>163</v>
      </c>
      <c r="E28" s="13">
        <f t="shared" si="1"/>
        <v>315</v>
      </c>
      <c r="F28" s="13">
        <v>159</v>
      </c>
      <c r="G28" s="13">
        <v>175</v>
      </c>
      <c r="H28" s="13">
        <f t="shared" si="2"/>
        <v>334</v>
      </c>
      <c r="J28" s="8">
        <f>+$A$28</f>
        <v>19</v>
      </c>
      <c r="K28" s="6" t="str">
        <f>+$B$28</f>
        <v>Mulyorejo</v>
      </c>
      <c r="L28" s="13">
        <v>163</v>
      </c>
      <c r="M28" s="13">
        <v>185</v>
      </c>
      <c r="N28" s="13">
        <f t="shared" si="0"/>
        <v>348</v>
      </c>
      <c r="O28" s="13">
        <v>168</v>
      </c>
      <c r="P28" s="13">
        <v>186</v>
      </c>
      <c r="Q28" s="13">
        <f t="shared" si="3"/>
        <v>354</v>
      </c>
      <c r="V28" s="14">
        <f t="shared" si="4"/>
        <v>2869</v>
      </c>
    </row>
    <row r="29" spans="1:22" ht="15.6" customHeight="1" thickBot="1">
      <c r="A29" s="15"/>
      <c r="B29" s="15"/>
      <c r="C29" s="16"/>
      <c r="D29" s="16"/>
      <c r="E29" s="16"/>
      <c r="F29" s="16"/>
      <c r="G29" s="16"/>
      <c r="H29" s="16"/>
      <c r="J29" s="15"/>
      <c r="K29" s="15"/>
      <c r="L29" s="16"/>
      <c r="M29" s="16"/>
      <c r="N29" s="16"/>
      <c r="O29" s="16"/>
      <c r="P29" s="16"/>
      <c r="Q29" s="16"/>
    </row>
    <row r="30" spans="1:22" s="8" customFormat="1" ht="15.6" customHeight="1" thickBot="1">
      <c r="A30" s="17"/>
      <c r="B30" s="18" t="s">
        <v>8</v>
      </c>
      <c r="C30" s="19">
        <f t="shared" ref="C30:H30" si="5">SUM(C10:C28)</f>
        <v>4319</v>
      </c>
      <c r="D30" s="19">
        <f t="shared" si="5"/>
        <v>4215</v>
      </c>
      <c r="E30" s="19">
        <f t="shared" si="5"/>
        <v>8534</v>
      </c>
      <c r="F30" s="19">
        <f t="shared" si="5"/>
        <v>4494</v>
      </c>
      <c r="G30" s="19">
        <f t="shared" si="5"/>
        <v>4513</v>
      </c>
      <c r="H30" s="19">
        <f t="shared" si="5"/>
        <v>9007</v>
      </c>
      <c r="J30" s="17"/>
      <c r="K30" s="17" t="s">
        <v>29</v>
      </c>
      <c r="L30" s="20">
        <f>SUM(L10:L29)</f>
        <v>4640</v>
      </c>
      <c r="M30" s="20">
        <f>SUM(M10:M29)</f>
        <v>4756</v>
      </c>
      <c r="N30" s="20">
        <f>SUM(N10:N29)</f>
        <v>9396</v>
      </c>
      <c r="O30" s="20">
        <f>SUM(O10:O29)</f>
        <v>4746</v>
      </c>
      <c r="P30" s="20">
        <f>SUM(P10:P29)</f>
        <v>4809</v>
      </c>
      <c r="Q30" s="20">
        <f>SUM(Q10:Q28)</f>
        <v>9555</v>
      </c>
      <c r="V30" s="21">
        <f>SUM(V10:V29)</f>
        <v>77403</v>
      </c>
    </row>
    <row r="31" spans="1:22" ht="15.6" customHeight="1">
      <c r="A31" s="22"/>
      <c r="B31" s="23" t="s">
        <v>30</v>
      </c>
      <c r="C31" s="13">
        <v>4354</v>
      </c>
      <c r="D31" s="13">
        <v>4245</v>
      </c>
      <c r="E31" s="13">
        <v>8599</v>
      </c>
      <c r="F31" s="13">
        <v>4499</v>
      </c>
      <c r="G31" s="13">
        <v>4524</v>
      </c>
      <c r="H31" s="13">
        <v>9023</v>
      </c>
      <c r="J31" s="22"/>
      <c r="K31" s="23" t="str">
        <f>+'[1]Bab 1'!$G$31</f>
        <v>Tahun              2013</v>
      </c>
      <c r="L31" s="24">
        <v>4744</v>
      </c>
      <c r="M31" s="24">
        <v>4849</v>
      </c>
      <c r="N31" s="24">
        <f>SUM(L31:M31)</f>
        <v>9593</v>
      </c>
      <c r="O31" s="24">
        <v>4673</v>
      </c>
      <c r="P31" s="24">
        <v>4759</v>
      </c>
      <c r="Q31" s="24">
        <f>SUM(O31:P31)</f>
        <v>9432</v>
      </c>
    </row>
    <row r="32" spans="1:22" ht="15.6" customHeight="1">
      <c r="A32" s="25"/>
      <c r="B32" s="23">
        <v>2012</v>
      </c>
      <c r="C32" s="24">
        <v>4384</v>
      </c>
      <c r="D32" s="24">
        <v>4275</v>
      </c>
      <c r="E32" s="24">
        <v>8659</v>
      </c>
      <c r="F32" s="24">
        <v>4500</v>
      </c>
      <c r="G32" s="24">
        <v>4531</v>
      </c>
      <c r="H32" s="24">
        <v>9031</v>
      </c>
      <c r="J32" s="25"/>
      <c r="K32" s="23" t="str">
        <f>+'[1]Bab 1'!$G$31</f>
        <v>Tahun              2013</v>
      </c>
      <c r="L32" s="26">
        <v>4781</v>
      </c>
      <c r="M32" s="26">
        <v>4879</v>
      </c>
      <c r="N32" s="24">
        <f>SUM(L32:M32)</f>
        <v>9660</v>
      </c>
      <c r="O32" s="26">
        <v>4616</v>
      </c>
      <c r="P32" s="26">
        <v>4724</v>
      </c>
      <c r="Q32" s="24">
        <f>SUM(O32:P32)</f>
        <v>9340</v>
      </c>
    </row>
    <row r="33" spans="1:17" ht="15.6" customHeight="1">
      <c r="A33" s="25"/>
      <c r="B33" s="23">
        <v>2011</v>
      </c>
      <c r="C33" s="26">
        <v>4407</v>
      </c>
      <c r="D33" s="26">
        <v>4301</v>
      </c>
      <c r="E33" s="24">
        <v>8708</v>
      </c>
      <c r="F33" s="26">
        <v>4514</v>
      </c>
      <c r="G33" s="26">
        <v>4545</v>
      </c>
      <c r="H33" s="24">
        <v>9059</v>
      </c>
      <c r="J33" s="25"/>
      <c r="K33" s="23">
        <f>+'[1]Bab 1'!$G$32</f>
        <v>2012</v>
      </c>
      <c r="L33" s="26">
        <v>4793</v>
      </c>
      <c r="M33" s="27">
        <v>4892</v>
      </c>
      <c r="N33" s="24">
        <f>SUM(L33:M33)</f>
        <v>9685</v>
      </c>
      <c r="O33" s="27">
        <v>4556</v>
      </c>
      <c r="P33" s="27">
        <v>4694</v>
      </c>
      <c r="Q33" s="24">
        <f>SUM(O33:P33)</f>
        <v>9250</v>
      </c>
    </row>
    <row r="34" spans="1:17" ht="15.6" customHeight="1" thickBot="1">
      <c r="A34" s="28"/>
      <c r="B34" s="29">
        <v>2010</v>
      </c>
      <c r="C34" s="30">
        <v>4417</v>
      </c>
      <c r="D34" s="31">
        <v>4309</v>
      </c>
      <c r="E34" s="32">
        <v>8726</v>
      </c>
      <c r="F34" s="31">
        <v>4538</v>
      </c>
      <c r="G34" s="31">
        <v>4566</v>
      </c>
      <c r="H34" s="32">
        <v>9104</v>
      </c>
      <c r="J34" s="28"/>
      <c r="K34" s="29">
        <f>+'[1]Bab 1'!$G$33</f>
        <v>2011</v>
      </c>
      <c r="L34" s="30"/>
      <c r="M34" s="31"/>
      <c r="N34" s="32"/>
      <c r="O34" s="31"/>
      <c r="P34" s="31"/>
      <c r="Q34" s="32"/>
    </row>
    <row r="35" spans="1:17" ht="14.85" customHeight="1">
      <c r="A35" s="33" t="s">
        <v>31</v>
      </c>
      <c r="B35" s="33"/>
      <c r="J35" s="33" t="str">
        <f>+$A$35</f>
        <v>Sumber : BPS Kabupaten Demak</v>
      </c>
      <c r="K35" s="33"/>
    </row>
    <row r="36" spans="1:17" ht="14.85" customHeight="1"/>
    <row r="37" spans="1:17" ht="14.85" customHeight="1">
      <c r="A37" s="34"/>
      <c r="B37" s="34"/>
      <c r="C37" s="34"/>
      <c r="D37" s="34"/>
      <c r="E37" s="34"/>
      <c r="F37" s="34"/>
      <c r="G37" s="34"/>
      <c r="H37" s="34"/>
      <c r="J37" s="34"/>
      <c r="K37" s="34"/>
      <c r="L37" s="34"/>
      <c r="M37" s="34"/>
      <c r="N37" s="34"/>
      <c r="O37" s="34"/>
      <c r="P37" s="34"/>
      <c r="Q37" s="34"/>
    </row>
    <row r="38" spans="1:17" s="37" customFormat="1" ht="14.85" customHeight="1">
      <c r="A38" s="35" t="str">
        <f>+'[1]Bab 3'!A419</f>
        <v>Kecamatan Demak Dalam Angka 2015</v>
      </c>
      <c r="B38" s="36"/>
      <c r="H38" s="37">
        <f>'[1]Bab 3'!T76+1</f>
        <v>40</v>
      </c>
      <c r="J38" s="35" t="str">
        <f>+A38</f>
        <v>Kecamatan Demak Dalam Angka 2015</v>
      </c>
      <c r="K38" s="35"/>
      <c r="Q38" s="37">
        <f>+H38+1</f>
        <v>41</v>
      </c>
    </row>
    <row r="39" spans="1:17" s="2" customFormat="1" ht="16.5" customHeight="1"/>
    <row r="40" spans="1:17" s="2" customFormat="1" ht="16.5" customHeight="1"/>
    <row r="41" spans="1:17" s="2" customFormat="1" ht="16.5" customHeight="1"/>
    <row r="42" spans="1:17" s="2" customFormat="1" ht="16.5" customHeight="1" thickBot="1">
      <c r="A42" s="2" t="s">
        <v>0</v>
      </c>
      <c r="J42" s="2" t="s">
        <v>0</v>
      </c>
    </row>
    <row r="43" spans="1:17" ht="15.6" customHeight="1">
      <c r="A43" s="4"/>
      <c r="B43" s="4"/>
      <c r="C43" s="5"/>
      <c r="D43" s="5" t="s">
        <v>32</v>
      </c>
      <c r="E43" s="5"/>
      <c r="F43" s="5"/>
      <c r="G43" s="5" t="s">
        <v>33</v>
      </c>
      <c r="H43" s="5"/>
      <c r="J43" s="4"/>
      <c r="K43" s="4"/>
      <c r="L43" s="5"/>
      <c r="M43" s="5" t="s">
        <v>34</v>
      </c>
      <c r="N43" s="5"/>
      <c r="O43" s="5"/>
      <c r="P43" s="5" t="s">
        <v>35</v>
      </c>
      <c r="Q43" s="5"/>
    </row>
    <row r="44" spans="1:17" ht="15.6" customHeight="1">
      <c r="A44" s="7" t="s">
        <v>5</v>
      </c>
      <c r="B44" s="7"/>
      <c r="C44" s="8" t="s">
        <v>6</v>
      </c>
      <c r="D44" s="8" t="s">
        <v>7</v>
      </c>
      <c r="E44" s="9" t="s">
        <v>8</v>
      </c>
      <c r="F44" s="8" t="s">
        <v>6</v>
      </c>
      <c r="G44" s="8" t="s">
        <v>7</v>
      </c>
      <c r="H44" s="8" t="s">
        <v>8</v>
      </c>
      <c r="J44" s="7" t="s">
        <v>5</v>
      </c>
      <c r="K44" s="7"/>
      <c r="L44" s="8" t="s">
        <v>6</v>
      </c>
      <c r="M44" s="8" t="s">
        <v>7</v>
      </c>
      <c r="N44" s="9" t="s">
        <v>8</v>
      </c>
      <c r="O44" s="8" t="s">
        <v>6</v>
      </c>
      <c r="P44" s="8" t="s">
        <v>7</v>
      </c>
      <c r="Q44" s="8" t="s">
        <v>8</v>
      </c>
    </row>
    <row r="45" spans="1:17" ht="15.6" customHeight="1">
      <c r="A45" s="8"/>
      <c r="B45" s="8"/>
      <c r="C45" s="8" t="s">
        <v>6</v>
      </c>
      <c r="D45" s="8" t="s">
        <v>9</v>
      </c>
      <c r="E45" s="8"/>
      <c r="F45" s="8" t="s">
        <v>6</v>
      </c>
      <c r="G45" s="8" t="s">
        <v>9</v>
      </c>
      <c r="H45" s="8"/>
      <c r="J45" s="8"/>
      <c r="K45" s="8"/>
      <c r="L45" s="8" t="s">
        <v>6</v>
      </c>
      <c r="M45" s="8" t="s">
        <v>9</v>
      </c>
      <c r="N45" s="8"/>
      <c r="O45" s="8" t="s">
        <v>6</v>
      </c>
      <c r="P45" s="8" t="s">
        <v>9</v>
      </c>
      <c r="Q45" s="8"/>
    </row>
    <row r="46" spans="1:17" ht="15.6" customHeight="1">
      <c r="A46" s="10">
        <v>1</v>
      </c>
      <c r="B46" s="10"/>
      <c r="C46" s="11">
        <v>2</v>
      </c>
      <c r="D46" s="11">
        <v>3</v>
      </c>
      <c r="E46" s="11">
        <v>4</v>
      </c>
      <c r="F46" s="11">
        <v>5</v>
      </c>
      <c r="G46" s="11">
        <v>6</v>
      </c>
      <c r="H46" s="11">
        <v>7</v>
      </c>
      <c r="J46" s="10">
        <v>1</v>
      </c>
      <c r="K46" s="10"/>
      <c r="L46" s="11">
        <v>2</v>
      </c>
      <c r="M46" s="11">
        <v>3</v>
      </c>
      <c r="N46" s="11">
        <v>4</v>
      </c>
      <c r="O46" s="11">
        <v>5</v>
      </c>
      <c r="P46" s="11">
        <v>6</v>
      </c>
      <c r="Q46" s="11">
        <v>7</v>
      </c>
    </row>
    <row r="47" spans="1:17" ht="15.6" customHeight="1"/>
    <row r="48" spans="1:17" ht="15.6" customHeight="1">
      <c r="A48" s="38" t="s">
        <v>36</v>
      </c>
      <c r="B48" s="12" t="s">
        <v>10</v>
      </c>
      <c r="C48" s="26">
        <v>282</v>
      </c>
      <c r="D48" s="26">
        <v>263</v>
      </c>
      <c r="E48" s="26">
        <f>+D48+C48</f>
        <v>545</v>
      </c>
      <c r="F48" s="26">
        <v>243</v>
      </c>
      <c r="G48" s="26">
        <v>241</v>
      </c>
      <c r="H48" s="26">
        <f>+G48+F48</f>
        <v>484</v>
      </c>
      <c r="J48" s="8">
        <f>+$A$10</f>
        <v>1</v>
      </c>
      <c r="K48" s="12" t="s">
        <v>10</v>
      </c>
      <c r="L48" s="26">
        <v>224</v>
      </c>
      <c r="M48" s="26">
        <v>236</v>
      </c>
      <c r="N48" s="26">
        <f>+M48+L48</f>
        <v>460</v>
      </c>
      <c r="O48" s="26">
        <v>224</v>
      </c>
      <c r="P48" s="26">
        <v>231</v>
      </c>
      <c r="Q48" s="26">
        <f>+P48+O48</f>
        <v>455</v>
      </c>
    </row>
    <row r="49" spans="1:17" ht="15.6" customHeight="1">
      <c r="A49" s="8">
        <f>+$A$11</f>
        <v>2</v>
      </c>
      <c r="B49" s="12" t="s">
        <v>11</v>
      </c>
      <c r="C49" s="26">
        <v>139</v>
      </c>
      <c r="D49" s="26">
        <v>136</v>
      </c>
      <c r="E49" s="26">
        <f t="shared" ref="E49:E66" si="6">+D49+C49</f>
        <v>275</v>
      </c>
      <c r="F49" s="26">
        <v>121</v>
      </c>
      <c r="G49" s="26">
        <v>124</v>
      </c>
      <c r="H49" s="26">
        <f t="shared" ref="H49:H66" si="7">+G49+F49</f>
        <v>245</v>
      </c>
      <c r="J49" s="8">
        <f>+$A$11</f>
        <v>2</v>
      </c>
      <c r="K49" s="12" t="s">
        <v>11</v>
      </c>
      <c r="L49" s="26">
        <v>111</v>
      </c>
      <c r="M49" s="26">
        <v>122</v>
      </c>
      <c r="N49" s="26">
        <f t="shared" ref="N49:N66" si="8">+M49+L49</f>
        <v>233</v>
      </c>
      <c r="O49" s="26">
        <v>110</v>
      </c>
      <c r="P49" s="26">
        <v>118</v>
      </c>
      <c r="Q49" s="26">
        <f t="shared" ref="Q49:Q66" si="9">+P49+O49</f>
        <v>228</v>
      </c>
    </row>
    <row r="50" spans="1:17" ht="15.6" customHeight="1">
      <c r="A50" s="8">
        <f>+$A$12</f>
        <v>3</v>
      </c>
      <c r="B50" s="12" t="s">
        <v>12</v>
      </c>
      <c r="C50" s="26">
        <v>297</v>
      </c>
      <c r="D50" s="26">
        <v>282</v>
      </c>
      <c r="E50" s="26">
        <f t="shared" si="6"/>
        <v>579</v>
      </c>
      <c r="F50" s="26">
        <v>256</v>
      </c>
      <c r="G50" s="26">
        <v>258</v>
      </c>
      <c r="H50" s="26">
        <f t="shared" si="7"/>
        <v>514</v>
      </c>
      <c r="J50" s="8">
        <f>+$A$12</f>
        <v>3</v>
      </c>
      <c r="K50" s="12" t="s">
        <v>12</v>
      </c>
      <c r="L50" s="26">
        <v>238</v>
      </c>
      <c r="M50" s="26">
        <v>254</v>
      </c>
      <c r="N50" s="26">
        <f t="shared" si="8"/>
        <v>492</v>
      </c>
      <c r="O50" s="26">
        <v>234</v>
      </c>
      <c r="P50" s="26">
        <v>247</v>
      </c>
      <c r="Q50" s="26">
        <f t="shared" si="9"/>
        <v>481</v>
      </c>
    </row>
    <row r="51" spans="1:17" ht="15.6" customHeight="1">
      <c r="A51" s="8">
        <f>+$A$13</f>
        <v>4</v>
      </c>
      <c r="B51" s="12" t="s">
        <v>13</v>
      </c>
      <c r="C51" s="26">
        <v>350</v>
      </c>
      <c r="D51" s="26">
        <v>343</v>
      </c>
      <c r="E51" s="26">
        <f t="shared" si="6"/>
        <v>693</v>
      </c>
      <c r="F51" s="26">
        <v>301</v>
      </c>
      <c r="G51" s="26">
        <v>314</v>
      </c>
      <c r="H51" s="26">
        <f t="shared" si="7"/>
        <v>615</v>
      </c>
      <c r="J51" s="8">
        <f>+$A$13</f>
        <v>4</v>
      </c>
      <c r="K51" s="12" t="s">
        <v>13</v>
      </c>
      <c r="L51" s="26">
        <v>279</v>
      </c>
      <c r="M51" s="26">
        <v>311</v>
      </c>
      <c r="N51" s="26">
        <f t="shared" si="8"/>
        <v>590</v>
      </c>
      <c r="O51" s="26">
        <v>278</v>
      </c>
      <c r="P51" s="26">
        <v>299</v>
      </c>
      <c r="Q51" s="26">
        <f t="shared" si="9"/>
        <v>577</v>
      </c>
    </row>
    <row r="52" spans="1:17" ht="15.6" customHeight="1">
      <c r="A52" s="8">
        <f>+$A$14</f>
        <v>5</v>
      </c>
      <c r="B52" s="12" t="s">
        <v>14</v>
      </c>
      <c r="C52" s="26">
        <v>175</v>
      </c>
      <c r="D52" s="26">
        <v>168</v>
      </c>
      <c r="E52" s="26">
        <f t="shared" si="6"/>
        <v>343</v>
      </c>
      <c r="F52" s="26">
        <v>152</v>
      </c>
      <c r="G52" s="26">
        <v>154</v>
      </c>
      <c r="H52" s="26">
        <f t="shared" si="7"/>
        <v>306</v>
      </c>
      <c r="J52" s="8">
        <f>+$A$14</f>
        <v>5</v>
      </c>
      <c r="K52" s="12" t="s">
        <v>14</v>
      </c>
      <c r="L52" s="26">
        <v>141</v>
      </c>
      <c r="M52" s="26">
        <v>152</v>
      </c>
      <c r="N52" s="26">
        <f t="shared" si="8"/>
        <v>293</v>
      </c>
      <c r="O52" s="26">
        <v>139</v>
      </c>
      <c r="P52" s="26">
        <v>148</v>
      </c>
      <c r="Q52" s="26">
        <f t="shared" si="9"/>
        <v>287</v>
      </c>
    </row>
    <row r="53" spans="1:17" ht="15.6" customHeight="1">
      <c r="A53" s="8">
        <f>+$A$15</f>
        <v>6</v>
      </c>
      <c r="B53" s="12" t="s">
        <v>15</v>
      </c>
      <c r="C53" s="26">
        <v>149</v>
      </c>
      <c r="D53" s="26">
        <v>146</v>
      </c>
      <c r="E53" s="26">
        <f t="shared" si="6"/>
        <v>295</v>
      </c>
      <c r="F53" s="26">
        <v>129</v>
      </c>
      <c r="G53" s="26">
        <v>132</v>
      </c>
      <c r="H53" s="26">
        <f t="shared" si="7"/>
        <v>261</v>
      </c>
      <c r="J53" s="8">
        <f>+$A$15</f>
        <v>6</v>
      </c>
      <c r="K53" s="12" t="s">
        <v>15</v>
      </c>
      <c r="L53" s="26">
        <v>120</v>
      </c>
      <c r="M53" s="26">
        <v>132</v>
      </c>
      <c r="N53" s="26">
        <f t="shared" si="8"/>
        <v>252</v>
      </c>
      <c r="O53" s="26">
        <v>119</v>
      </c>
      <c r="P53" s="26">
        <v>127</v>
      </c>
      <c r="Q53" s="26">
        <f t="shared" si="9"/>
        <v>246</v>
      </c>
    </row>
    <row r="54" spans="1:17" ht="15.6" customHeight="1">
      <c r="A54" s="8">
        <f>+$A$16</f>
        <v>7</v>
      </c>
      <c r="B54" s="12" t="s">
        <v>16</v>
      </c>
      <c r="C54" s="26">
        <v>70</v>
      </c>
      <c r="D54" s="26">
        <v>64</v>
      </c>
      <c r="E54" s="26">
        <f t="shared" si="6"/>
        <v>134</v>
      </c>
      <c r="F54" s="26">
        <v>61</v>
      </c>
      <c r="G54" s="26">
        <v>59</v>
      </c>
      <c r="H54" s="26">
        <f t="shared" si="7"/>
        <v>120</v>
      </c>
      <c r="J54" s="8">
        <f>+$A$16</f>
        <v>7</v>
      </c>
      <c r="K54" s="12" t="s">
        <v>16</v>
      </c>
      <c r="L54" s="26">
        <v>55</v>
      </c>
      <c r="M54" s="26">
        <v>59</v>
      </c>
      <c r="N54" s="26">
        <f t="shared" si="8"/>
        <v>114</v>
      </c>
      <c r="O54" s="26">
        <v>54</v>
      </c>
      <c r="P54" s="26">
        <v>55</v>
      </c>
      <c r="Q54" s="26">
        <f t="shared" si="9"/>
        <v>109</v>
      </c>
    </row>
    <row r="55" spans="1:17" ht="15.6" customHeight="1">
      <c r="A55" s="8">
        <f>+$A$17</f>
        <v>8</v>
      </c>
      <c r="B55" s="12" t="s">
        <v>17</v>
      </c>
      <c r="C55" s="26">
        <v>209</v>
      </c>
      <c r="D55" s="26">
        <v>208</v>
      </c>
      <c r="E55" s="26">
        <f t="shared" si="6"/>
        <v>417</v>
      </c>
      <c r="F55" s="26">
        <v>182</v>
      </c>
      <c r="G55" s="26">
        <v>191</v>
      </c>
      <c r="H55" s="26">
        <f t="shared" si="7"/>
        <v>373</v>
      </c>
      <c r="J55" s="8">
        <f>+$A$17</f>
        <v>8</v>
      </c>
      <c r="K55" s="12" t="s">
        <v>17</v>
      </c>
      <c r="L55" s="26">
        <v>168</v>
      </c>
      <c r="M55" s="26">
        <v>188</v>
      </c>
      <c r="N55" s="26">
        <f t="shared" si="8"/>
        <v>356</v>
      </c>
      <c r="O55" s="26">
        <v>167</v>
      </c>
      <c r="P55" s="26">
        <v>181</v>
      </c>
      <c r="Q55" s="26">
        <f t="shared" si="9"/>
        <v>348</v>
      </c>
    </row>
    <row r="56" spans="1:17" ht="15.6" customHeight="1">
      <c r="A56" s="8">
        <f>+$A$18</f>
        <v>9</v>
      </c>
      <c r="B56" s="12" t="s">
        <v>18</v>
      </c>
      <c r="C56" s="26">
        <v>853</v>
      </c>
      <c r="D56" s="26">
        <v>881</v>
      </c>
      <c r="E56" s="26">
        <f t="shared" si="6"/>
        <v>1734</v>
      </c>
      <c r="F56" s="26">
        <v>738</v>
      </c>
      <c r="G56" s="26">
        <v>807</v>
      </c>
      <c r="H56" s="26">
        <f t="shared" si="7"/>
        <v>1545</v>
      </c>
      <c r="J56" s="8">
        <f>+$A$18</f>
        <v>9</v>
      </c>
      <c r="K56" s="12" t="s">
        <v>18</v>
      </c>
      <c r="L56" s="26">
        <v>681</v>
      </c>
      <c r="M56" s="26">
        <v>796</v>
      </c>
      <c r="N56" s="26">
        <f t="shared" si="8"/>
        <v>1477</v>
      </c>
      <c r="O56" s="26">
        <v>674</v>
      </c>
      <c r="P56" s="26">
        <v>769</v>
      </c>
      <c r="Q56" s="26">
        <f t="shared" si="9"/>
        <v>1443</v>
      </c>
    </row>
    <row r="57" spans="1:17" ht="15.6" customHeight="1">
      <c r="A57" s="8">
        <f>+$A$19</f>
        <v>10</v>
      </c>
      <c r="B57" s="12" t="s">
        <v>19</v>
      </c>
      <c r="C57" s="26">
        <v>144</v>
      </c>
      <c r="D57" s="26">
        <v>147</v>
      </c>
      <c r="E57" s="26">
        <f t="shared" si="6"/>
        <v>291</v>
      </c>
      <c r="F57" s="26">
        <v>124</v>
      </c>
      <c r="G57" s="26">
        <v>135</v>
      </c>
      <c r="H57" s="26">
        <f t="shared" si="7"/>
        <v>259</v>
      </c>
      <c r="J57" s="8">
        <f>+$A$19</f>
        <v>10</v>
      </c>
      <c r="K57" s="12" t="s">
        <v>19</v>
      </c>
      <c r="L57" s="26">
        <v>116</v>
      </c>
      <c r="M57" s="26">
        <v>133</v>
      </c>
      <c r="N57" s="26">
        <f t="shared" si="8"/>
        <v>249</v>
      </c>
      <c r="O57" s="26">
        <v>115</v>
      </c>
      <c r="P57" s="26">
        <v>129</v>
      </c>
      <c r="Q57" s="26">
        <f t="shared" si="9"/>
        <v>244</v>
      </c>
    </row>
    <row r="58" spans="1:17" ht="15.6" customHeight="1">
      <c r="A58" s="8">
        <f>+$A$20</f>
        <v>11</v>
      </c>
      <c r="B58" s="12" t="s">
        <v>20</v>
      </c>
      <c r="C58" s="26">
        <v>169</v>
      </c>
      <c r="D58" s="26">
        <v>163</v>
      </c>
      <c r="E58" s="26">
        <f t="shared" si="6"/>
        <v>332</v>
      </c>
      <c r="F58" s="26">
        <v>147</v>
      </c>
      <c r="G58" s="26">
        <v>147</v>
      </c>
      <c r="H58" s="26">
        <f t="shared" si="7"/>
        <v>294</v>
      </c>
      <c r="J58" s="8">
        <f>+$A$20</f>
        <v>11</v>
      </c>
      <c r="K58" s="12" t="s">
        <v>20</v>
      </c>
      <c r="L58" s="26">
        <v>136</v>
      </c>
      <c r="M58" s="26">
        <v>146</v>
      </c>
      <c r="N58" s="26">
        <f t="shared" si="8"/>
        <v>282</v>
      </c>
      <c r="O58" s="26">
        <v>134</v>
      </c>
      <c r="P58" s="26">
        <v>141</v>
      </c>
      <c r="Q58" s="26">
        <f t="shared" si="9"/>
        <v>275</v>
      </c>
    </row>
    <row r="59" spans="1:17" ht="15.6" customHeight="1">
      <c r="A59" s="8">
        <f>+$A$21</f>
        <v>12</v>
      </c>
      <c r="B59" s="12" t="s">
        <v>21</v>
      </c>
      <c r="C59" s="26">
        <v>272</v>
      </c>
      <c r="D59" s="26">
        <v>266</v>
      </c>
      <c r="E59" s="26">
        <f t="shared" si="6"/>
        <v>538</v>
      </c>
      <c r="F59" s="26">
        <v>236</v>
      </c>
      <c r="G59" s="26">
        <v>244</v>
      </c>
      <c r="H59" s="26">
        <f t="shared" si="7"/>
        <v>480</v>
      </c>
      <c r="J59" s="8">
        <f>+$A$21</f>
        <v>12</v>
      </c>
      <c r="K59" s="12" t="s">
        <v>21</v>
      </c>
      <c r="L59" s="26">
        <v>217</v>
      </c>
      <c r="M59" s="26">
        <v>242</v>
      </c>
      <c r="N59" s="26">
        <f t="shared" si="8"/>
        <v>459</v>
      </c>
      <c r="O59" s="26">
        <v>215</v>
      </c>
      <c r="P59" s="26">
        <v>232</v>
      </c>
      <c r="Q59" s="26">
        <f t="shared" si="9"/>
        <v>447</v>
      </c>
    </row>
    <row r="60" spans="1:17" ht="15.6" customHeight="1">
      <c r="A60" s="8">
        <f>+$A$22</f>
        <v>13</v>
      </c>
      <c r="B60" s="12" t="s">
        <v>22</v>
      </c>
      <c r="C60" s="26">
        <v>325</v>
      </c>
      <c r="D60" s="26">
        <v>320</v>
      </c>
      <c r="E60" s="26">
        <f t="shared" si="6"/>
        <v>645</v>
      </c>
      <c r="F60" s="26">
        <v>281</v>
      </c>
      <c r="G60" s="26">
        <v>293</v>
      </c>
      <c r="H60" s="26">
        <f t="shared" si="7"/>
        <v>574</v>
      </c>
      <c r="J60" s="8">
        <f>+$A$22</f>
        <v>13</v>
      </c>
      <c r="K60" s="12" t="s">
        <v>22</v>
      </c>
      <c r="L60" s="26">
        <v>260</v>
      </c>
      <c r="M60" s="26">
        <v>291</v>
      </c>
      <c r="N60" s="26">
        <f t="shared" si="8"/>
        <v>551</v>
      </c>
      <c r="O60" s="26">
        <v>258</v>
      </c>
      <c r="P60" s="26">
        <v>280</v>
      </c>
      <c r="Q60" s="26">
        <f t="shared" si="9"/>
        <v>538</v>
      </c>
    </row>
    <row r="61" spans="1:17" ht="15.6" customHeight="1">
      <c r="A61" s="8">
        <f>+$A$23</f>
        <v>14</v>
      </c>
      <c r="B61" s="12" t="s">
        <v>23</v>
      </c>
      <c r="C61" s="26">
        <v>138</v>
      </c>
      <c r="D61" s="26">
        <v>140</v>
      </c>
      <c r="E61" s="26">
        <f t="shared" si="6"/>
        <v>278</v>
      </c>
      <c r="F61" s="26">
        <v>119</v>
      </c>
      <c r="G61" s="26">
        <v>130</v>
      </c>
      <c r="H61" s="26">
        <f t="shared" si="7"/>
        <v>249</v>
      </c>
      <c r="J61" s="8">
        <f>+$A$23</f>
        <v>14</v>
      </c>
      <c r="K61" s="12" t="s">
        <v>23</v>
      </c>
      <c r="L61" s="26">
        <v>111</v>
      </c>
      <c r="M61" s="26">
        <v>127</v>
      </c>
      <c r="N61" s="26">
        <f t="shared" si="8"/>
        <v>238</v>
      </c>
      <c r="O61" s="26">
        <v>110</v>
      </c>
      <c r="P61" s="26">
        <v>124</v>
      </c>
      <c r="Q61" s="26">
        <f t="shared" si="9"/>
        <v>234</v>
      </c>
    </row>
    <row r="62" spans="1:17" ht="15.6" customHeight="1">
      <c r="A62" s="8">
        <f>+$A$24</f>
        <v>15</v>
      </c>
      <c r="B62" s="12" t="s">
        <v>24</v>
      </c>
      <c r="C62" s="26">
        <v>231</v>
      </c>
      <c r="D62" s="26">
        <v>288</v>
      </c>
      <c r="E62" s="26">
        <f t="shared" si="6"/>
        <v>519</v>
      </c>
      <c r="F62" s="26">
        <v>200</v>
      </c>
      <c r="G62" s="26">
        <v>265</v>
      </c>
      <c r="H62" s="26">
        <f t="shared" si="7"/>
        <v>465</v>
      </c>
      <c r="J62" s="8">
        <f>+$A$24</f>
        <v>15</v>
      </c>
      <c r="K62" s="12" t="s">
        <v>24</v>
      </c>
      <c r="L62" s="26">
        <v>185</v>
      </c>
      <c r="M62" s="26">
        <v>262</v>
      </c>
      <c r="N62" s="26">
        <f t="shared" si="8"/>
        <v>447</v>
      </c>
      <c r="O62" s="26">
        <v>183</v>
      </c>
      <c r="P62" s="26">
        <v>253</v>
      </c>
      <c r="Q62" s="26">
        <f t="shared" si="9"/>
        <v>436</v>
      </c>
    </row>
    <row r="63" spans="1:17" ht="15.6" customHeight="1">
      <c r="A63" s="8">
        <f>+$A$25</f>
        <v>16</v>
      </c>
      <c r="B63" s="12" t="s">
        <v>25</v>
      </c>
      <c r="C63" s="26">
        <v>149</v>
      </c>
      <c r="D63" s="26">
        <v>162</v>
      </c>
      <c r="E63" s="26">
        <f t="shared" si="6"/>
        <v>311</v>
      </c>
      <c r="F63" s="26">
        <v>128</v>
      </c>
      <c r="G63" s="26">
        <v>150</v>
      </c>
      <c r="H63" s="26">
        <f t="shared" si="7"/>
        <v>278</v>
      </c>
      <c r="J63" s="8">
        <f>+$A$25</f>
        <v>16</v>
      </c>
      <c r="K63" s="12" t="s">
        <v>25</v>
      </c>
      <c r="L63" s="26">
        <v>117</v>
      </c>
      <c r="M63" s="26">
        <v>147</v>
      </c>
      <c r="N63" s="26">
        <f t="shared" si="8"/>
        <v>264</v>
      </c>
      <c r="O63" s="26">
        <v>116</v>
      </c>
      <c r="P63" s="26">
        <v>143</v>
      </c>
      <c r="Q63" s="26">
        <f t="shared" si="9"/>
        <v>259</v>
      </c>
    </row>
    <row r="64" spans="1:17" ht="15.6" customHeight="1">
      <c r="A64" s="8">
        <f>+$A$26</f>
        <v>17</v>
      </c>
      <c r="B64" s="12" t="s">
        <v>26</v>
      </c>
      <c r="C64" s="26">
        <v>192</v>
      </c>
      <c r="D64" s="26">
        <v>192</v>
      </c>
      <c r="E64" s="26">
        <f t="shared" si="6"/>
        <v>384</v>
      </c>
      <c r="F64" s="26">
        <v>167</v>
      </c>
      <c r="G64" s="26">
        <v>176</v>
      </c>
      <c r="H64" s="26">
        <f t="shared" si="7"/>
        <v>343</v>
      </c>
      <c r="J64" s="8">
        <f>+$A$26</f>
        <v>17</v>
      </c>
      <c r="K64" s="12" t="s">
        <v>26</v>
      </c>
      <c r="L64" s="26">
        <v>152</v>
      </c>
      <c r="M64" s="26">
        <v>174</v>
      </c>
      <c r="N64" s="26">
        <f t="shared" si="8"/>
        <v>326</v>
      </c>
      <c r="O64" s="26">
        <v>151</v>
      </c>
      <c r="P64" s="26">
        <v>166</v>
      </c>
      <c r="Q64" s="26">
        <f t="shared" si="9"/>
        <v>317</v>
      </c>
    </row>
    <row r="65" spans="1:17" ht="15.6" customHeight="1">
      <c r="A65" s="8">
        <f>+$A$27</f>
        <v>18</v>
      </c>
      <c r="B65" s="12" t="s">
        <v>27</v>
      </c>
      <c r="C65" s="26">
        <v>119</v>
      </c>
      <c r="D65" s="26">
        <v>122</v>
      </c>
      <c r="E65" s="26">
        <f t="shared" si="6"/>
        <v>241</v>
      </c>
      <c r="F65" s="26">
        <v>104</v>
      </c>
      <c r="G65" s="26">
        <v>112</v>
      </c>
      <c r="H65" s="26">
        <f t="shared" si="7"/>
        <v>216</v>
      </c>
      <c r="J65" s="8">
        <f>+$A$27</f>
        <v>18</v>
      </c>
      <c r="K65" s="12" t="s">
        <v>27</v>
      </c>
      <c r="L65" s="26">
        <v>95</v>
      </c>
      <c r="M65" s="26">
        <v>110</v>
      </c>
      <c r="N65" s="26">
        <f t="shared" si="8"/>
        <v>205</v>
      </c>
      <c r="O65" s="26">
        <v>95</v>
      </c>
      <c r="P65" s="26">
        <v>107</v>
      </c>
      <c r="Q65" s="26">
        <f t="shared" si="9"/>
        <v>202</v>
      </c>
    </row>
    <row r="66" spans="1:17" ht="15.6" customHeight="1">
      <c r="A66" s="8">
        <f>+$A$28</f>
        <v>19</v>
      </c>
      <c r="B66" s="12" t="s">
        <v>28</v>
      </c>
      <c r="C66" s="26">
        <v>158</v>
      </c>
      <c r="D66" s="26">
        <v>173</v>
      </c>
      <c r="E66" s="26">
        <f t="shared" si="6"/>
        <v>331</v>
      </c>
      <c r="F66" s="26">
        <v>135</v>
      </c>
      <c r="G66" s="26">
        <v>157</v>
      </c>
      <c r="H66" s="26">
        <f t="shared" si="7"/>
        <v>292</v>
      </c>
      <c r="J66" s="8">
        <f>+$A$28</f>
        <v>19</v>
      </c>
      <c r="K66" s="12" t="s">
        <v>28</v>
      </c>
      <c r="L66" s="26">
        <v>126</v>
      </c>
      <c r="M66" s="26">
        <v>156</v>
      </c>
      <c r="N66" s="26">
        <f t="shared" si="8"/>
        <v>282</v>
      </c>
      <c r="O66" s="26">
        <v>124</v>
      </c>
      <c r="P66" s="26">
        <v>151</v>
      </c>
      <c r="Q66" s="26">
        <f t="shared" si="9"/>
        <v>275</v>
      </c>
    </row>
    <row r="67" spans="1:17" ht="15.6" customHeight="1" thickBot="1">
      <c r="A67" s="15"/>
      <c r="B67" s="15"/>
      <c r="C67" s="39"/>
      <c r="D67" s="39"/>
      <c r="E67" s="39"/>
      <c r="F67" s="39"/>
      <c r="G67" s="39"/>
      <c r="H67" s="39"/>
      <c r="J67" s="15"/>
      <c r="K67" s="15"/>
      <c r="L67" s="39"/>
      <c r="M67" s="39"/>
      <c r="N67" s="39"/>
      <c r="O67" s="39"/>
      <c r="P67" s="39"/>
      <c r="Q67" s="39"/>
    </row>
    <row r="68" spans="1:17" s="8" customFormat="1" ht="15.6" customHeight="1" thickBot="1">
      <c r="A68" s="17"/>
      <c r="B68" s="17" t="s">
        <v>8</v>
      </c>
      <c r="C68" s="20">
        <f>SUM(C48:C67)</f>
        <v>4421</v>
      </c>
      <c r="D68" s="20">
        <f>SUM(D48:D67)</f>
        <v>4464</v>
      </c>
      <c r="E68" s="20">
        <f>SUM(E48:E67)</f>
        <v>8885</v>
      </c>
      <c r="F68" s="20">
        <f>SUM(F48:F67)</f>
        <v>3824</v>
      </c>
      <c r="G68" s="20">
        <f>SUM(G48:G67)</f>
        <v>4089</v>
      </c>
      <c r="H68" s="20">
        <f>SUM(H48:H66)</f>
        <v>7913</v>
      </c>
      <c r="J68" s="17"/>
      <c r="K68" s="17" t="s">
        <v>29</v>
      </c>
      <c r="L68" s="20">
        <f>SUM(L48:L67)</f>
        <v>3532</v>
      </c>
      <c r="M68" s="20">
        <f>SUM(M48:M67)</f>
        <v>4038</v>
      </c>
      <c r="N68" s="20">
        <f>SUM(N48:N67)</f>
        <v>7570</v>
      </c>
      <c r="O68" s="20">
        <f>SUM(O48:O67)</f>
        <v>3500</v>
      </c>
      <c r="P68" s="20">
        <f>SUM(P48:P67)</f>
        <v>3901</v>
      </c>
      <c r="Q68" s="20">
        <f>SUM(Q48:Q66)</f>
        <v>7401</v>
      </c>
    </row>
    <row r="69" spans="1:17" ht="15.6" customHeight="1">
      <c r="A69" s="22"/>
      <c r="B69" s="40" t="str">
        <f>+'[1]Bab 1'!$G$31</f>
        <v>Tahun              2013</v>
      </c>
      <c r="C69" s="24">
        <v>4345</v>
      </c>
      <c r="D69" s="24">
        <v>4426</v>
      </c>
      <c r="E69" s="24">
        <v>8771</v>
      </c>
      <c r="F69" s="24">
        <v>3844</v>
      </c>
      <c r="G69" s="24">
        <v>4144</v>
      </c>
      <c r="H69" s="24">
        <v>7988</v>
      </c>
      <c r="J69" s="22"/>
      <c r="K69" s="40" t="str">
        <f>+'[1]Bab 1'!$G$31</f>
        <v>Tahun              2013</v>
      </c>
      <c r="L69" s="24">
        <v>3575</v>
      </c>
      <c r="M69" s="24">
        <v>4074</v>
      </c>
      <c r="N69" s="24">
        <v>7649</v>
      </c>
      <c r="O69" s="24">
        <v>3509</v>
      </c>
      <c r="P69" s="24">
        <v>3896</v>
      </c>
      <c r="Q69" s="24">
        <v>7405</v>
      </c>
    </row>
    <row r="70" spans="1:17" ht="15.6" customHeight="1">
      <c r="A70" s="25"/>
      <c r="B70" s="23">
        <f>+'[1]Bab 1'!$G$32</f>
        <v>2012</v>
      </c>
      <c r="C70" s="26">
        <v>4273</v>
      </c>
      <c r="D70" s="26">
        <v>4395</v>
      </c>
      <c r="E70" s="24">
        <v>8668</v>
      </c>
      <c r="F70" s="26">
        <v>3887</v>
      </c>
      <c r="G70" s="26">
        <v>4215</v>
      </c>
      <c r="H70" s="24">
        <v>8102</v>
      </c>
      <c r="J70" s="25"/>
      <c r="K70" s="23">
        <f>+'[1]Bab 1'!$G$32</f>
        <v>2012</v>
      </c>
      <c r="L70" s="26">
        <v>3620</v>
      </c>
      <c r="M70" s="26">
        <v>4100</v>
      </c>
      <c r="N70" s="24">
        <v>7720</v>
      </c>
      <c r="O70" s="26">
        <v>3507</v>
      </c>
      <c r="P70" s="26">
        <v>3890</v>
      </c>
      <c r="Q70" s="24">
        <v>7397</v>
      </c>
    </row>
    <row r="71" spans="1:17" ht="15.6" customHeight="1">
      <c r="A71" s="25"/>
      <c r="B71" s="23">
        <f>+'[1]Bab 1'!$G$33</f>
        <v>2011</v>
      </c>
      <c r="C71" s="26">
        <v>4219</v>
      </c>
      <c r="D71" s="27">
        <v>4374</v>
      </c>
      <c r="E71" s="24">
        <v>8593</v>
      </c>
      <c r="F71" s="27">
        <v>3938</v>
      </c>
      <c r="G71" s="27">
        <v>4291</v>
      </c>
      <c r="H71" s="24">
        <v>8229</v>
      </c>
      <c r="J71" s="25"/>
      <c r="K71" s="23">
        <f>+'[1]Bab 1'!$G$33</f>
        <v>2011</v>
      </c>
      <c r="L71" s="26">
        <v>3660</v>
      </c>
      <c r="M71" s="27">
        <v>4118</v>
      </c>
      <c r="N71" s="24">
        <v>7778</v>
      </c>
      <c r="O71" s="27">
        <v>3503</v>
      </c>
      <c r="P71" s="27">
        <v>3884</v>
      </c>
      <c r="Q71" s="24">
        <v>7387</v>
      </c>
    </row>
    <row r="72" spans="1:17" ht="15.6" customHeight="1" thickBot="1">
      <c r="A72" s="28"/>
      <c r="B72" s="41">
        <v>2010</v>
      </c>
      <c r="C72" s="30">
        <v>4193</v>
      </c>
      <c r="D72" s="31">
        <v>4381</v>
      </c>
      <c r="E72" s="32">
        <v>8574</v>
      </c>
      <c r="F72" s="31">
        <v>3985</v>
      </c>
      <c r="G72" s="31">
        <v>4353</v>
      </c>
      <c r="H72" s="32">
        <v>8338</v>
      </c>
      <c r="J72" s="28"/>
      <c r="K72" s="41">
        <v>2010</v>
      </c>
      <c r="L72" s="30">
        <v>3700</v>
      </c>
      <c r="M72" s="31">
        <v>4137</v>
      </c>
      <c r="N72" s="32">
        <v>7837</v>
      </c>
      <c r="O72" s="31">
        <v>3499</v>
      </c>
      <c r="P72" s="31">
        <v>3879</v>
      </c>
      <c r="Q72" s="32">
        <v>7378</v>
      </c>
    </row>
    <row r="73" spans="1:17" ht="14.85" customHeight="1">
      <c r="A73" s="33" t="str">
        <f>+$A$35</f>
        <v>Sumber : BPS Kabupaten Demak</v>
      </c>
      <c r="B73" s="33"/>
      <c r="J73" s="33" t="str">
        <f>+$A$35</f>
        <v>Sumber : BPS Kabupaten Demak</v>
      </c>
      <c r="K73" s="33"/>
    </row>
    <row r="74" spans="1:17" ht="14.85" customHeight="1"/>
    <row r="75" spans="1:17" ht="14.85" customHeight="1">
      <c r="A75" s="34"/>
      <c r="B75" s="34"/>
      <c r="C75" s="34"/>
      <c r="D75" s="34"/>
      <c r="E75" s="34"/>
      <c r="F75" s="34"/>
      <c r="G75" s="34"/>
      <c r="H75" s="34"/>
      <c r="J75" s="34"/>
      <c r="K75" s="34"/>
      <c r="L75" s="34"/>
      <c r="M75" s="34"/>
      <c r="N75" s="34"/>
      <c r="O75" s="34"/>
      <c r="P75" s="34"/>
      <c r="Q75" s="34"/>
    </row>
    <row r="76" spans="1:17" s="37" customFormat="1" ht="14.85" customHeight="1">
      <c r="A76" s="35" t="str">
        <f>+$A$38</f>
        <v>Kecamatan Demak Dalam Angka 2015</v>
      </c>
      <c r="B76" s="36"/>
      <c r="H76" s="37">
        <f>+Q38+1</f>
        <v>42</v>
      </c>
      <c r="J76" s="35" t="str">
        <f>+A76</f>
        <v>Kecamatan Demak Dalam Angka 2015</v>
      </c>
      <c r="K76" s="36"/>
      <c r="Q76" s="37">
        <f>+H76+1</f>
        <v>43</v>
      </c>
    </row>
    <row r="77" spans="1:17" s="2" customFormat="1" ht="16.5" customHeight="1"/>
    <row r="78" spans="1:17" s="2" customFormat="1" ht="16.5" customHeight="1"/>
    <row r="79" spans="1:17" s="2" customFormat="1" ht="16.5" customHeight="1"/>
    <row r="80" spans="1:17" s="2" customFormat="1" ht="16.5" customHeight="1" thickBot="1">
      <c r="A80" s="2" t="s">
        <v>0</v>
      </c>
      <c r="J80" s="2" t="s">
        <v>0</v>
      </c>
    </row>
    <row r="81" spans="1:17" ht="15.6" customHeight="1">
      <c r="A81" s="4"/>
      <c r="B81" s="4"/>
      <c r="C81" s="5"/>
      <c r="D81" s="5" t="s">
        <v>37</v>
      </c>
      <c r="E81" s="5"/>
      <c r="F81" s="5"/>
      <c r="G81" s="5" t="s">
        <v>38</v>
      </c>
      <c r="H81" s="5"/>
      <c r="J81" s="4"/>
      <c r="K81" s="4"/>
      <c r="L81" s="5"/>
      <c r="M81" s="5" t="s">
        <v>39</v>
      </c>
      <c r="N81" s="5"/>
      <c r="O81" s="5"/>
      <c r="P81" s="5" t="s">
        <v>40</v>
      </c>
      <c r="Q81" s="5"/>
    </row>
    <row r="82" spans="1:17" ht="15.6" customHeight="1">
      <c r="A82" s="7" t="s">
        <v>5</v>
      </c>
      <c r="B82" s="7"/>
      <c r="C82" s="8" t="s">
        <v>6</v>
      </c>
      <c r="D82" s="8" t="s">
        <v>7</v>
      </c>
      <c r="E82" s="9" t="s">
        <v>8</v>
      </c>
      <c r="F82" s="8" t="s">
        <v>6</v>
      </c>
      <c r="G82" s="8" t="s">
        <v>7</v>
      </c>
      <c r="H82" s="8" t="s">
        <v>8</v>
      </c>
      <c r="J82" s="7" t="s">
        <v>5</v>
      </c>
      <c r="K82" s="7"/>
      <c r="L82" s="8" t="s">
        <v>6</v>
      </c>
      <c r="M82" s="8" t="s">
        <v>7</v>
      </c>
      <c r="N82" s="9" t="s">
        <v>8</v>
      </c>
      <c r="O82" s="8" t="s">
        <v>6</v>
      </c>
      <c r="P82" s="8" t="s">
        <v>7</v>
      </c>
      <c r="Q82" s="8" t="s">
        <v>8</v>
      </c>
    </row>
    <row r="83" spans="1:17" ht="15.6" customHeight="1">
      <c r="A83" s="8"/>
      <c r="B83" s="8"/>
      <c r="C83" s="8" t="s">
        <v>6</v>
      </c>
      <c r="D83" s="8" t="s">
        <v>9</v>
      </c>
      <c r="E83" s="8"/>
      <c r="F83" s="8" t="s">
        <v>6</v>
      </c>
      <c r="G83" s="8" t="s">
        <v>9</v>
      </c>
      <c r="H83" s="8"/>
      <c r="J83" s="8"/>
      <c r="K83" s="8"/>
      <c r="L83" s="8" t="s">
        <v>6</v>
      </c>
      <c r="M83" s="8" t="s">
        <v>9</v>
      </c>
      <c r="N83" s="8"/>
      <c r="O83" s="8" t="s">
        <v>6</v>
      </c>
      <c r="P83" s="8" t="s">
        <v>9</v>
      </c>
      <c r="Q83" s="8"/>
    </row>
    <row r="84" spans="1:17" ht="15.6" customHeight="1">
      <c r="A84" s="10">
        <v>1</v>
      </c>
      <c r="B84" s="10"/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J84" s="10">
        <v>1</v>
      </c>
      <c r="K84" s="10"/>
      <c r="L84" s="11">
        <v>2</v>
      </c>
      <c r="M84" s="11">
        <v>3</v>
      </c>
      <c r="N84" s="11">
        <v>4</v>
      </c>
      <c r="O84" s="11">
        <v>5</v>
      </c>
      <c r="P84" s="11">
        <v>6</v>
      </c>
      <c r="Q84" s="11">
        <v>7</v>
      </c>
    </row>
    <row r="85" spans="1:17" ht="15.6" customHeight="1"/>
    <row r="86" spans="1:17" ht="15.6" customHeight="1">
      <c r="A86" s="8">
        <f>+$A$10</f>
        <v>1</v>
      </c>
      <c r="B86" s="12" t="s">
        <v>10</v>
      </c>
      <c r="C86" s="26">
        <v>219</v>
      </c>
      <c r="D86" s="26">
        <v>218</v>
      </c>
      <c r="E86" s="26">
        <f>+D86+C86</f>
        <v>437</v>
      </c>
      <c r="F86" s="26">
        <v>203</v>
      </c>
      <c r="G86" s="26">
        <v>203</v>
      </c>
      <c r="H86" s="26">
        <f>+G86+F86</f>
        <v>406</v>
      </c>
      <c r="J86" s="8">
        <f>+$A$10</f>
        <v>1</v>
      </c>
      <c r="K86" s="12" t="s">
        <v>10</v>
      </c>
      <c r="L86" s="26">
        <v>169</v>
      </c>
      <c r="M86" s="26">
        <v>168</v>
      </c>
      <c r="N86" s="26">
        <f>+M86+L86</f>
        <v>337</v>
      </c>
      <c r="O86" s="26">
        <v>135</v>
      </c>
      <c r="P86" s="26">
        <v>129</v>
      </c>
      <c r="Q86" s="26">
        <f>+P86+O86</f>
        <v>264</v>
      </c>
    </row>
    <row r="87" spans="1:17" ht="15.6" customHeight="1">
      <c r="A87" s="8">
        <f>+$A$11</f>
        <v>2</v>
      </c>
      <c r="B87" s="12" t="s">
        <v>11</v>
      </c>
      <c r="C87" s="26">
        <v>109</v>
      </c>
      <c r="D87" s="26">
        <v>113</v>
      </c>
      <c r="E87" s="26">
        <f t="shared" ref="E87:E104" si="10">+D87+C87</f>
        <v>222</v>
      </c>
      <c r="F87" s="26">
        <v>100</v>
      </c>
      <c r="G87" s="26">
        <v>105</v>
      </c>
      <c r="H87" s="26">
        <f t="shared" ref="H87:H104" si="11">+G87+F87</f>
        <v>205</v>
      </c>
      <c r="J87" s="8">
        <f>+$A$11</f>
        <v>2</v>
      </c>
      <c r="K87" s="12" t="s">
        <v>11</v>
      </c>
      <c r="L87" s="26">
        <v>84</v>
      </c>
      <c r="M87" s="26">
        <v>86</v>
      </c>
      <c r="N87" s="26">
        <f t="shared" ref="N87:N104" si="12">+M87+L87</f>
        <v>170</v>
      </c>
      <c r="O87" s="26">
        <v>67</v>
      </c>
      <c r="P87" s="26">
        <v>66</v>
      </c>
      <c r="Q87" s="26">
        <f t="shared" ref="Q87:Q104" si="13">+P87+O87</f>
        <v>133</v>
      </c>
    </row>
    <row r="88" spans="1:17" ht="15.6" customHeight="1">
      <c r="A88" s="8">
        <f>+$A$12</f>
        <v>3</v>
      </c>
      <c r="B88" s="12" t="s">
        <v>12</v>
      </c>
      <c r="C88" s="26">
        <v>231</v>
      </c>
      <c r="D88" s="26">
        <v>234</v>
      </c>
      <c r="E88" s="26">
        <f t="shared" si="10"/>
        <v>465</v>
      </c>
      <c r="F88" s="26">
        <v>214</v>
      </c>
      <c r="G88" s="26">
        <v>219</v>
      </c>
      <c r="H88" s="26">
        <f t="shared" si="11"/>
        <v>433</v>
      </c>
      <c r="J88" s="8">
        <f>+$A$12</f>
        <v>3</v>
      </c>
      <c r="K88" s="12" t="s">
        <v>12</v>
      </c>
      <c r="L88" s="26">
        <v>177</v>
      </c>
      <c r="M88" s="26">
        <v>180</v>
      </c>
      <c r="N88" s="26">
        <f t="shared" si="12"/>
        <v>357</v>
      </c>
      <c r="O88" s="26">
        <v>142</v>
      </c>
      <c r="P88" s="26">
        <v>139</v>
      </c>
      <c r="Q88" s="26">
        <f t="shared" si="13"/>
        <v>281</v>
      </c>
    </row>
    <row r="89" spans="1:17" ht="15.6" customHeight="1">
      <c r="A89" s="8">
        <f>+$A$13</f>
        <v>4</v>
      </c>
      <c r="B89" s="12" t="s">
        <v>13</v>
      </c>
      <c r="C89" s="26">
        <v>273</v>
      </c>
      <c r="D89" s="26">
        <v>286</v>
      </c>
      <c r="E89" s="26">
        <f t="shared" si="10"/>
        <v>559</v>
      </c>
      <c r="F89" s="26">
        <v>252</v>
      </c>
      <c r="G89" s="26">
        <v>267</v>
      </c>
      <c r="H89" s="26">
        <f t="shared" si="11"/>
        <v>519</v>
      </c>
      <c r="J89" s="8">
        <f>+$A$13</f>
        <v>4</v>
      </c>
      <c r="K89" s="12" t="s">
        <v>13</v>
      </c>
      <c r="L89" s="26">
        <v>209</v>
      </c>
      <c r="M89" s="26">
        <v>220</v>
      </c>
      <c r="N89" s="26">
        <f t="shared" si="12"/>
        <v>429</v>
      </c>
      <c r="O89" s="26">
        <v>169</v>
      </c>
      <c r="P89" s="26">
        <v>169</v>
      </c>
      <c r="Q89" s="26">
        <f t="shared" si="13"/>
        <v>338</v>
      </c>
    </row>
    <row r="90" spans="1:17" ht="15.6" customHeight="1">
      <c r="A90" s="8">
        <f>+$A$14</f>
        <v>5</v>
      </c>
      <c r="B90" s="12" t="s">
        <v>14</v>
      </c>
      <c r="C90" s="26">
        <v>136</v>
      </c>
      <c r="D90" s="26">
        <v>139</v>
      </c>
      <c r="E90" s="26">
        <f t="shared" si="10"/>
        <v>275</v>
      </c>
      <c r="F90" s="26">
        <v>127</v>
      </c>
      <c r="G90" s="26">
        <v>132</v>
      </c>
      <c r="H90" s="26">
        <f t="shared" si="11"/>
        <v>259</v>
      </c>
      <c r="J90" s="8">
        <f>+$A$14</f>
        <v>5</v>
      </c>
      <c r="K90" s="12" t="s">
        <v>14</v>
      </c>
      <c r="L90" s="26">
        <v>104</v>
      </c>
      <c r="M90" s="26">
        <v>109</v>
      </c>
      <c r="N90" s="26">
        <f t="shared" si="12"/>
        <v>213</v>
      </c>
      <c r="O90" s="26">
        <v>85</v>
      </c>
      <c r="P90" s="26">
        <v>84</v>
      </c>
      <c r="Q90" s="26">
        <f t="shared" si="13"/>
        <v>169</v>
      </c>
    </row>
    <row r="91" spans="1:17" ht="15.6" customHeight="1">
      <c r="A91" s="8">
        <f>+$A$15</f>
        <v>6</v>
      </c>
      <c r="B91" s="12" t="s">
        <v>15</v>
      </c>
      <c r="C91" s="26">
        <v>115</v>
      </c>
      <c r="D91" s="26">
        <v>120</v>
      </c>
      <c r="E91" s="26">
        <f t="shared" si="10"/>
        <v>235</v>
      </c>
      <c r="F91" s="26">
        <v>107</v>
      </c>
      <c r="G91" s="26">
        <v>114</v>
      </c>
      <c r="H91" s="26">
        <f t="shared" si="11"/>
        <v>221</v>
      </c>
      <c r="J91" s="8">
        <f>+$A$15</f>
        <v>6</v>
      </c>
      <c r="K91" s="12" t="s">
        <v>15</v>
      </c>
      <c r="L91" s="26">
        <v>88</v>
      </c>
      <c r="M91" s="26">
        <v>93</v>
      </c>
      <c r="N91" s="26">
        <f t="shared" si="12"/>
        <v>181</v>
      </c>
      <c r="O91" s="26">
        <v>71</v>
      </c>
      <c r="P91" s="26">
        <v>71</v>
      </c>
      <c r="Q91" s="26">
        <f t="shared" si="13"/>
        <v>142</v>
      </c>
    </row>
    <row r="92" spans="1:17" ht="15.6" customHeight="1">
      <c r="A92" s="8">
        <f>+$A$16</f>
        <v>7</v>
      </c>
      <c r="B92" s="12" t="s">
        <v>16</v>
      </c>
      <c r="C92" s="26">
        <v>55</v>
      </c>
      <c r="D92" s="26">
        <v>54</v>
      </c>
      <c r="E92" s="26">
        <f t="shared" si="10"/>
        <v>109</v>
      </c>
      <c r="F92" s="26">
        <v>50</v>
      </c>
      <c r="G92" s="26">
        <v>48</v>
      </c>
      <c r="H92" s="26">
        <f t="shared" si="11"/>
        <v>98</v>
      </c>
      <c r="J92" s="8">
        <f>+$A$16</f>
        <v>7</v>
      </c>
      <c r="K92" s="12" t="s">
        <v>16</v>
      </c>
      <c r="L92" s="26">
        <v>43</v>
      </c>
      <c r="M92" s="26">
        <v>42</v>
      </c>
      <c r="N92" s="26">
        <f t="shared" si="12"/>
        <v>85</v>
      </c>
      <c r="O92" s="26">
        <v>33</v>
      </c>
      <c r="P92" s="26">
        <v>32</v>
      </c>
      <c r="Q92" s="26">
        <f t="shared" si="13"/>
        <v>65</v>
      </c>
    </row>
    <row r="93" spans="1:17" ht="15.6" customHeight="1">
      <c r="A93" s="8">
        <f>+$A$17</f>
        <v>8</v>
      </c>
      <c r="B93" s="12" t="s">
        <v>17</v>
      </c>
      <c r="C93" s="26">
        <v>164</v>
      </c>
      <c r="D93" s="26">
        <v>172</v>
      </c>
      <c r="E93" s="26">
        <f t="shared" si="10"/>
        <v>336</v>
      </c>
      <c r="F93" s="26">
        <v>151</v>
      </c>
      <c r="G93" s="26">
        <v>160</v>
      </c>
      <c r="H93" s="26">
        <f t="shared" si="11"/>
        <v>311</v>
      </c>
      <c r="J93" s="8">
        <f>+$A$17</f>
        <v>8</v>
      </c>
      <c r="K93" s="12" t="s">
        <v>17</v>
      </c>
      <c r="L93" s="26">
        <v>126</v>
      </c>
      <c r="M93" s="26">
        <v>131</v>
      </c>
      <c r="N93" s="26">
        <f t="shared" si="12"/>
        <v>257</v>
      </c>
      <c r="O93" s="26">
        <v>100</v>
      </c>
      <c r="P93" s="26">
        <v>103</v>
      </c>
      <c r="Q93" s="26">
        <f t="shared" si="13"/>
        <v>203</v>
      </c>
    </row>
    <row r="94" spans="1:17" ht="15.6" customHeight="1">
      <c r="A94" s="8">
        <f>+$A$18</f>
        <v>9</v>
      </c>
      <c r="B94" s="12" t="s">
        <v>18</v>
      </c>
      <c r="C94" s="26">
        <v>663</v>
      </c>
      <c r="D94" s="26">
        <v>730</v>
      </c>
      <c r="E94" s="26">
        <f t="shared" si="10"/>
        <v>1393</v>
      </c>
      <c r="F94" s="26">
        <v>613</v>
      </c>
      <c r="G94" s="26">
        <v>681</v>
      </c>
      <c r="H94" s="26">
        <f t="shared" si="11"/>
        <v>1294</v>
      </c>
      <c r="J94" s="8">
        <f>+$A$18</f>
        <v>9</v>
      </c>
      <c r="K94" s="12" t="s">
        <v>18</v>
      </c>
      <c r="L94" s="26">
        <v>511</v>
      </c>
      <c r="M94" s="26">
        <v>560</v>
      </c>
      <c r="N94" s="26">
        <f t="shared" si="12"/>
        <v>1071</v>
      </c>
      <c r="O94" s="26">
        <v>408</v>
      </c>
      <c r="P94" s="26">
        <v>435</v>
      </c>
      <c r="Q94" s="26">
        <f t="shared" si="13"/>
        <v>843</v>
      </c>
    </row>
    <row r="95" spans="1:17" ht="15.6" customHeight="1">
      <c r="A95" s="8">
        <f>+$A$19</f>
        <v>10</v>
      </c>
      <c r="B95" s="12" t="s">
        <v>19</v>
      </c>
      <c r="C95" s="26">
        <v>112</v>
      </c>
      <c r="D95" s="26">
        <v>122</v>
      </c>
      <c r="E95" s="26">
        <f t="shared" si="10"/>
        <v>234</v>
      </c>
      <c r="F95" s="26">
        <v>103</v>
      </c>
      <c r="G95" s="26">
        <v>113</v>
      </c>
      <c r="H95" s="26">
        <f t="shared" si="11"/>
        <v>216</v>
      </c>
      <c r="J95" s="8">
        <f>+$A$19</f>
        <v>10</v>
      </c>
      <c r="K95" s="12" t="s">
        <v>19</v>
      </c>
      <c r="L95" s="26">
        <v>87</v>
      </c>
      <c r="M95" s="26">
        <v>94</v>
      </c>
      <c r="N95" s="26">
        <f t="shared" si="12"/>
        <v>181</v>
      </c>
      <c r="O95" s="26">
        <v>70</v>
      </c>
      <c r="P95" s="26">
        <v>72</v>
      </c>
      <c r="Q95" s="26">
        <f t="shared" si="13"/>
        <v>142</v>
      </c>
    </row>
    <row r="96" spans="1:17" ht="15.6" customHeight="1">
      <c r="A96" s="8">
        <f>+$A$20</f>
        <v>11</v>
      </c>
      <c r="B96" s="12" t="s">
        <v>20</v>
      </c>
      <c r="C96" s="26">
        <v>130</v>
      </c>
      <c r="D96" s="26">
        <v>134</v>
      </c>
      <c r="E96" s="26">
        <f t="shared" si="10"/>
        <v>264</v>
      </c>
      <c r="F96" s="26">
        <v>121</v>
      </c>
      <c r="G96" s="26">
        <v>125</v>
      </c>
      <c r="H96" s="26">
        <f t="shared" si="11"/>
        <v>246</v>
      </c>
      <c r="J96" s="8">
        <f>+$A$20</f>
        <v>11</v>
      </c>
      <c r="K96" s="12" t="s">
        <v>20</v>
      </c>
      <c r="L96" s="26">
        <v>101</v>
      </c>
      <c r="M96" s="26">
        <v>104</v>
      </c>
      <c r="N96" s="26">
        <f t="shared" si="12"/>
        <v>205</v>
      </c>
      <c r="O96" s="26">
        <v>81</v>
      </c>
      <c r="P96" s="26">
        <v>81</v>
      </c>
      <c r="Q96" s="26">
        <f t="shared" si="13"/>
        <v>162</v>
      </c>
    </row>
    <row r="97" spans="1:17" ht="15.6" customHeight="1">
      <c r="A97" s="8">
        <f>+$A$21</f>
        <v>12</v>
      </c>
      <c r="B97" s="12" t="s">
        <v>21</v>
      </c>
      <c r="C97" s="26">
        <v>214</v>
      </c>
      <c r="D97" s="26">
        <v>222</v>
      </c>
      <c r="E97" s="26">
        <f t="shared" si="10"/>
        <v>436</v>
      </c>
      <c r="F97" s="26">
        <v>196</v>
      </c>
      <c r="G97" s="26">
        <v>206</v>
      </c>
      <c r="H97" s="26">
        <f t="shared" si="11"/>
        <v>402</v>
      </c>
      <c r="J97" s="8">
        <f>+$A$21</f>
        <v>12</v>
      </c>
      <c r="K97" s="12" t="s">
        <v>21</v>
      </c>
      <c r="L97" s="26">
        <v>163</v>
      </c>
      <c r="M97" s="26">
        <v>170</v>
      </c>
      <c r="N97" s="26">
        <f t="shared" si="12"/>
        <v>333</v>
      </c>
      <c r="O97" s="26">
        <v>131</v>
      </c>
      <c r="P97" s="26">
        <v>130</v>
      </c>
      <c r="Q97" s="26">
        <f t="shared" si="13"/>
        <v>261</v>
      </c>
    </row>
    <row r="98" spans="1:17" ht="15.6" customHeight="1">
      <c r="A98" s="8">
        <f>+$A$22</f>
        <v>13</v>
      </c>
      <c r="B98" s="12" t="s">
        <v>22</v>
      </c>
      <c r="C98" s="26">
        <v>253</v>
      </c>
      <c r="D98" s="26">
        <v>266</v>
      </c>
      <c r="E98" s="26">
        <f t="shared" si="10"/>
        <v>519</v>
      </c>
      <c r="F98" s="26">
        <v>233</v>
      </c>
      <c r="G98" s="26">
        <v>248</v>
      </c>
      <c r="H98" s="26">
        <f t="shared" si="11"/>
        <v>481</v>
      </c>
      <c r="J98" s="8">
        <f>+$A$22</f>
        <v>13</v>
      </c>
      <c r="K98" s="12" t="s">
        <v>22</v>
      </c>
      <c r="L98" s="26">
        <v>194</v>
      </c>
      <c r="M98" s="26">
        <v>205</v>
      </c>
      <c r="N98" s="26">
        <f t="shared" si="12"/>
        <v>399</v>
      </c>
      <c r="O98" s="26">
        <v>157</v>
      </c>
      <c r="P98" s="26">
        <v>157</v>
      </c>
      <c r="Q98" s="26">
        <f t="shared" si="13"/>
        <v>314</v>
      </c>
    </row>
    <row r="99" spans="1:17" ht="15.6" customHeight="1">
      <c r="A99" s="8">
        <f>+$A$23</f>
        <v>14</v>
      </c>
      <c r="B99" s="12" t="s">
        <v>23</v>
      </c>
      <c r="C99" s="26">
        <v>108</v>
      </c>
      <c r="D99" s="26">
        <v>117</v>
      </c>
      <c r="E99" s="26">
        <f t="shared" si="10"/>
        <v>225</v>
      </c>
      <c r="F99" s="26">
        <v>100</v>
      </c>
      <c r="G99" s="26">
        <v>109</v>
      </c>
      <c r="H99" s="26">
        <f t="shared" si="11"/>
        <v>209</v>
      </c>
      <c r="J99" s="8">
        <f>+$A$23</f>
        <v>14</v>
      </c>
      <c r="K99" s="12" t="s">
        <v>23</v>
      </c>
      <c r="L99" s="26">
        <v>83</v>
      </c>
      <c r="M99" s="26">
        <v>90</v>
      </c>
      <c r="N99" s="26">
        <f t="shared" si="12"/>
        <v>173</v>
      </c>
      <c r="O99" s="26">
        <v>67</v>
      </c>
      <c r="P99" s="26">
        <v>70</v>
      </c>
      <c r="Q99" s="26">
        <f t="shared" si="13"/>
        <v>137</v>
      </c>
    </row>
    <row r="100" spans="1:17" ht="15.6" customHeight="1">
      <c r="A100" s="8">
        <f>+$A$24</f>
        <v>15</v>
      </c>
      <c r="B100" s="12" t="s">
        <v>24</v>
      </c>
      <c r="C100" s="26">
        <v>179</v>
      </c>
      <c r="D100" s="26">
        <v>240</v>
      </c>
      <c r="E100" s="26">
        <f t="shared" si="10"/>
        <v>419</v>
      </c>
      <c r="F100" s="26">
        <v>165</v>
      </c>
      <c r="G100" s="26">
        <v>224</v>
      </c>
      <c r="H100" s="26">
        <f t="shared" si="11"/>
        <v>389</v>
      </c>
      <c r="J100" s="8">
        <f>+$A$24</f>
        <v>15</v>
      </c>
      <c r="K100" s="12" t="s">
        <v>24</v>
      </c>
      <c r="L100" s="26">
        <v>138</v>
      </c>
      <c r="M100" s="26">
        <v>185</v>
      </c>
      <c r="N100" s="26">
        <f t="shared" si="12"/>
        <v>323</v>
      </c>
      <c r="O100" s="26">
        <v>110</v>
      </c>
      <c r="P100" s="26">
        <v>141</v>
      </c>
      <c r="Q100" s="26">
        <f t="shared" si="13"/>
        <v>251</v>
      </c>
    </row>
    <row r="101" spans="1:17" ht="15.6" customHeight="1">
      <c r="A101" s="8">
        <f>+$A$25</f>
        <v>16</v>
      </c>
      <c r="B101" s="12" t="s">
        <v>25</v>
      </c>
      <c r="C101" s="26">
        <v>114</v>
      </c>
      <c r="D101" s="26">
        <v>136</v>
      </c>
      <c r="E101" s="26">
        <f t="shared" si="10"/>
        <v>250</v>
      </c>
      <c r="F101" s="26">
        <v>106</v>
      </c>
      <c r="G101" s="26">
        <v>126</v>
      </c>
      <c r="H101" s="26">
        <f t="shared" si="11"/>
        <v>232</v>
      </c>
      <c r="J101" s="8">
        <f>+$A$25</f>
        <v>16</v>
      </c>
      <c r="K101" s="12" t="s">
        <v>25</v>
      </c>
      <c r="L101" s="26">
        <v>88</v>
      </c>
      <c r="M101" s="26">
        <v>105</v>
      </c>
      <c r="N101" s="26">
        <f t="shared" si="12"/>
        <v>193</v>
      </c>
      <c r="O101" s="26">
        <v>71</v>
      </c>
      <c r="P101" s="26">
        <v>80</v>
      </c>
      <c r="Q101" s="26">
        <f t="shared" si="13"/>
        <v>151</v>
      </c>
    </row>
    <row r="102" spans="1:17" ht="15.6" customHeight="1">
      <c r="A102" s="8">
        <f>+$A$26</f>
        <v>17</v>
      </c>
      <c r="B102" s="12" t="s">
        <v>26</v>
      </c>
      <c r="C102" s="26">
        <v>148</v>
      </c>
      <c r="D102" s="26">
        <v>159</v>
      </c>
      <c r="E102" s="26">
        <f t="shared" si="10"/>
        <v>307</v>
      </c>
      <c r="F102" s="26">
        <v>138</v>
      </c>
      <c r="G102" s="26">
        <v>148</v>
      </c>
      <c r="H102" s="26">
        <f t="shared" si="11"/>
        <v>286</v>
      </c>
      <c r="J102" s="8">
        <f>+$A$26</f>
        <v>17</v>
      </c>
      <c r="K102" s="12" t="s">
        <v>26</v>
      </c>
      <c r="L102" s="26">
        <v>115</v>
      </c>
      <c r="M102" s="26">
        <v>122</v>
      </c>
      <c r="N102" s="26">
        <f t="shared" si="12"/>
        <v>237</v>
      </c>
      <c r="O102" s="26">
        <v>91</v>
      </c>
      <c r="P102" s="26">
        <v>95</v>
      </c>
      <c r="Q102" s="26">
        <f t="shared" si="13"/>
        <v>186</v>
      </c>
    </row>
    <row r="103" spans="1:17" ht="15.6" customHeight="1">
      <c r="A103" s="8">
        <f>+$A$27</f>
        <v>18</v>
      </c>
      <c r="B103" s="12" t="s">
        <v>27</v>
      </c>
      <c r="C103" s="26">
        <v>94</v>
      </c>
      <c r="D103" s="26">
        <v>102</v>
      </c>
      <c r="E103" s="26">
        <f t="shared" si="10"/>
        <v>196</v>
      </c>
      <c r="F103" s="26">
        <v>86</v>
      </c>
      <c r="G103" s="26">
        <v>96</v>
      </c>
      <c r="H103" s="26">
        <f t="shared" si="11"/>
        <v>182</v>
      </c>
      <c r="J103" s="8">
        <f>+$A$27</f>
        <v>18</v>
      </c>
      <c r="K103" s="12" t="s">
        <v>27</v>
      </c>
      <c r="L103" s="26">
        <v>71</v>
      </c>
      <c r="M103" s="26">
        <v>78</v>
      </c>
      <c r="N103" s="26">
        <f t="shared" si="12"/>
        <v>149</v>
      </c>
      <c r="O103" s="26">
        <v>58</v>
      </c>
      <c r="P103" s="26">
        <v>61</v>
      </c>
      <c r="Q103" s="26">
        <f t="shared" si="13"/>
        <v>119</v>
      </c>
    </row>
    <row r="104" spans="1:17" ht="15.6" customHeight="1">
      <c r="A104" s="8">
        <f>+$A$28</f>
        <v>19</v>
      </c>
      <c r="B104" s="12" t="s">
        <v>28</v>
      </c>
      <c r="C104" s="26">
        <v>122</v>
      </c>
      <c r="D104" s="26">
        <v>143</v>
      </c>
      <c r="E104" s="26">
        <f t="shared" si="10"/>
        <v>265</v>
      </c>
      <c r="F104" s="26">
        <v>113</v>
      </c>
      <c r="G104" s="26">
        <v>133</v>
      </c>
      <c r="H104" s="26">
        <f t="shared" si="11"/>
        <v>246</v>
      </c>
      <c r="J104" s="8">
        <f>+$A$28</f>
        <v>19</v>
      </c>
      <c r="K104" s="12" t="s">
        <v>28</v>
      </c>
      <c r="L104" s="26">
        <v>93</v>
      </c>
      <c r="M104" s="26">
        <v>110</v>
      </c>
      <c r="N104" s="26">
        <f t="shared" si="12"/>
        <v>203</v>
      </c>
      <c r="O104" s="26">
        <v>75</v>
      </c>
      <c r="P104" s="26">
        <v>85</v>
      </c>
      <c r="Q104" s="26">
        <f t="shared" si="13"/>
        <v>160</v>
      </c>
    </row>
    <row r="105" spans="1:17" ht="15.6" customHeight="1" thickBot="1">
      <c r="A105" s="15"/>
      <c r="B105" s="15"/>
      <c r="C105" s="39"/>
      <c r="D105" s="39"/>
      <c r="E105" s="39"/>
      <c r="F105" s="39"/>
      <c r="G105" s="39"/>
      <c r="H105" s="39"/>
      <c r="J105" s="15"/>
      <c r="K105" s="15"/>
      <c r="L105" s="39"/>
      <c r="M105" s="39"/>
      <c r="N105" s="39"/>
      <c r="O105" s="39"/>
      <c r="P105" s="39"/>
      <c r="Q105" s="39"/>
    </row>
    <row r="106" spans="1:17" s="8" customFormat="1" ht="15.6" customHeight="1" thickBot="1">
      <c r="A106" s="17"/>
      <c r="B106" s="17" t="s">
        <v>8</v>
      </c>
      <c r="C106" s="20">
        <f>SUM(C86:C105)</f>
        <v>3439</v>
      </c>
      <c r="D106" s="20">
        <f>SUM(D86:D105)</f>
        <v>3707</v>
      </c>
      <c r="E106" s="20">
        <f>SUM(E86:E105)</f>
        <v>7146</v>
      </c>
      <c r="F106" s="20">
        <f>SUM(F86:F105)</f>
        <v>3178</v>
      </c>
      <c r="G106" s="20">
        <f>SUM(G86:G105)</f>
        <v>3457</v>
      </c>
      <c r="H106" s="20">
        <f>SUM(H86:H104)</f>
        <v>6635</v>
      </c>
      <c r="J106" s="17"/>
      <c r="K106" s="17" t="s">
        <v>29</v>
      </c>
      <c r="L106" s="20">
        <f>SUM(L86:L105)</f>
        <v>2644</v>
      </c>
      <c r="M106" s="20">
        <f>SUM(M86:M105)</f>
        <v>2852</v>
      </c>
      <c r="N106" s="20">
        <f>SUM(N86:N105)</f>
        <v>5496</v>
      </c>
      <c r="O106" s="20">
        <f>SUM(O86:O105)</f>
        <v>2121</v>
      </c>
      <c r="P106" s="20">
        <f>SUM(P86:P105)</f>
        <v>2200</v>
      </c>
      <c r="Q106" s="20">
        <f>SUM(Q86:Q104)</f>
        <v>4321</v>
      </c>
    </row>
    <row r="107" spans="1:17" ht="15.6" customHeight="1">
      <c r="A107" s="22"/>
      <c r="B107" s="40" t="str">
        <f>+'[1]Bab 1'!$G$31</f>
        <v>Tahun              2013</v>
      </c>
      <c r="C107" s="24">
        <v>3439</v>
      </c>
      <c r="D107" s="24">
        <v>3713</v>
      </c>
      <c r="E107" s="24">
        <v>7152</v>
      </c>
      <c r="F107" s="24">
        <v>3151</v>
      </c>
      <c r="G107" s="24">
        <v>3425</v>
      </c>
      <c r="H107" s="24">
        <v>6576</v>
      </c>
      <c r="J107" s="22"/>
      <c r="K107" s="40" t="str">
        <f>+'[1]Bab 1'!$G$31</f>
        <v>Tahun              2013</v>
      </c>
      <c r="L107" s="24">
        <v>2600</v>
      </c>
      <c r="M107" s="24">
        <v>2772</v>
      </c>
      <c r="N107" s="24">
        <v>5372</v>
      </c>
      <c r="O107" s="24">
        <v>2052</v>
      </c>
      <c r="P107" s="6">
        <v>2097</v>
      </c>
      <c r="Q107" s="24">
        <v>4149</v>
      </c>
    </row>
    <row r="108" spans="1:17" ht="15.6" customHeight="1">
      <c r="A108" s="25"/>
      <c r="B108" s="23">
        <f>+'[1]Bab 1'!$G$32</f>
        <v>2012</v>
      </c>
      <c r="C108" s="26">
        <v>3437</v>
      </c>
      <c r="D108" s="26">
        <v>3715</v>
      </c>
      <c r="E108" s="24">
        <v>7152</v>
      </c>
      <c r="F108" s="26">
        <v>3121</v>
      </c>
      <c r="G108" s="26">
        <v>3383</v>
      </c>
      <c r="H108" s="24">
        <v>6504</v>
      </c>
      <c r="J108" s="25"/>
      <c r="K108" s="23">
        <f>+'[1]Bab 1'!$G$32</f>
        <v>2012</v>
      </c>
      <c r="L108" s="26">
        <v>2553</v>
      </c>
      <c r="M108" s="26">
        <v>2686</v>
      </c>
      <c r="N108" s="24">
        <v>5239</v>
      </c>
      <c r="O108" s="26">
        <v>1973</v>
      </c>
      <c r="P108" s="26">
        <v>1986</v>
      </c>
      <c r="Q108" s="24">
        <v>3959</v>
      </c>
    </row>
    <row r="109" spans="1:17" ht="15.6" customHeight="1">
      <c r="A109" s="25"/>
      <c r="B109" s="23">
        <f>+'[1]Bab 1'!$G$33</f>
        <v>2011</v>
      </c>
      <c r="C109" s="26">
        <v>3430</v>
      </c>
      <c r="D109" s="27">
        <v>3711</v>
      </c>
      <c r="E109" s="24">
        <v>7141</v>
      </c>
      <c r="F109" s="27">
        <v>3088</v>
      </c>
      <c r="G109" s="27">
        <v>3331</v>
      </c>
      <c r="H109" s="24">
        <v>6419</v>
      </c>
      <c r="J109" s="25"/>
      <c r="K109" s="23">
        <f>+'[1]Bab 1'!$G$33</f>
        <v>2011</v>
      </c>
      <c r="L109" s="26">
        <v>2497</v>
      </c>
      <c r="M109" s="27">
        <v>2589</v>
      </c>
      <c r="N109" s="24">
        <v>5086</v>
      </c>
      <c r="O109" s="27">
        <v>1888</v>
      </c>
      <c r="P109" s="27">
        <v>1882</v>
      </c>
      <c r="Q109" s="24">
        <v>3770</v>
      </c>
    </row>
    <row r="110" spans="1:17" ht="15.6" customHeight="1" thickBot="1">
      <c r="A110" s="28"/>
      <c r="B110" s="41">
        <v>2010</v>
      </c>
      <c r="C110" s="30">
        <v>3411</v>
      </c>
      <c r="D110" s="31">
        <v>3697</v>
      </c>
      <c r="E110" s="32">
        <v>7108</v>
      </c>
      <c r="F110" s="31">
        <v>3055</v>
      </c>
      <c r="G110" s="31">
        <v>3273</v>
      </c>
      <c r="H110" s="32">
        <v>6328</v>
      </c>
      <c r="J110" s="28"/>
      <c r="K110" s="41">
        <v>2010</v>
      </c>
      <c r="L110" s="30">
        <v>2430</v>
      </c>
      <c r="M110" s="31">
        <v>2478</v>
      </c>
      <c r="N110" s="32">
        <v>4908</v>
      </c>
      <c r="O110" s="31">
        <v>1797</v>
      </c>
      <c r="P110" s="31">
        <v>1794</v>
      </c>
      <c r="Q110" s="32">
        <v>3591</v>
      </c>
    </row>
    <row r="111" spans="1:17" ht="14.85" customHeight="1">
      <c r="A111" s="33" t="str">
        <f>+$A$35</f>
        <v>Sumber : BPS Kabupaten Demak</v>
      </c>
      <c r="B111" s="33"/>
      <c r="J111" s="33" t="str">
        <f>+$A$35</f>
        <v>Sumber : BPS Kabupaten Demak</v>
      </c>
      <c r="K111" s="33"/>
    </row>
    <row r="112" spans="1:17" ht="14.85" customHeight="1">
      <c r="J112" s="33"/>
      <c r="K112" s="33"/>
    </row>
    <row r="113" spans="1:17" ht="14.85" customHeight="1">
      <c r="A113" s="34"/>
      <c r="B113" s="34"/>
      <c r="C113" s="34"/>
      <c r="D113" s="34"/>
      <c r="E113" s="34"/>
      <c r="F113" s="34"/>
      <c r="G113" s="34"/>
      <c r="H113" s="34"/>
      <c r="J113" s="42"/>
      <c r="K113" s="42"/>
      <c r="L113" s="34"/>
      <c r="M113" s="34"/>
      <c r="N113" s="34"/>
      <c r="O113" s="34"/>
      <c r="P113" s="34"/>
      <c r="Q113" s="34"/>
    </row>
    <row r="114" spans="1:17" s="37" customFormat="1" ht="14.85" customHeight="1">
      <c r="A114" s="35" t="str">
        <f>+$A$38</f>
        <v>Kecamatan Demak Dalam Angka 2015</v>
      </c>
      <c r="B114" s="36"/>
      <c r="H114" s="37">
        <f>+Q76+1</f>
        <v>44</v>
      </c>
      <c r="J114" s="35" t="str">
        <f>+$A$38</f>
        <v>Kecamatan Demak Dalam Angka 2015</v>
      </c>
      <c r="K114" s="36"/>
      <c r="Q114" s="37">
        <f>+H114+1</f>
        <v>45</v>
      </c>
    </row>
    <row r="115" spans="1:17" s="2" customFormat="1" ht="16.5" customHeight="1"/>
    <row r="116" spans="1:17" s="2" customFormat="1" ht="16.5" customHeight="1"/>
    <row r="117" spans="1:17" s="2" customFormat="1" ht="16.5" customHeight="1"/>
    <row r="118" spans="1:17" s="2" customFormat="1" ht="16.5" customHeight="1" thickBot="1">
      <c r="A118" s="2" t="s">
        <v>0</v>
      </c>
      <c r="J118" s="2" t="s">
        <v>0</v>
      </c>
    </row>
    <row r="119" spans="1:17" ht="15.6" customHeight="1">
      <c r="A119" s="4"/>
      <c r="B119" s="4"/>
      <c r="C119" s="5"/>
      <c r="D119" s="5" t="s">
        <v>41</v>
      </c>
      <c r="E119" s="5"/>
      <c r="F119" s="5"/>
      <c r="G119" s="5" t="s">
        <v>42</v>
      </c>
      <c r="H119" s="5"/>
      <c r="J119" s="4"/>
      <c r="K119" s="4"/>
      <c r="L119" s="5"/>
      <c r="M119" s="5" t="s">
        <v>43</v>
      </c>
      <c r="N119" s="5"/>
      <c r="O119" s="5"/>
      <c r="P119" s="5" t="s">
        <v>44</v>
      </c>
      <c r="Q119" s="5"/>
    </row>
    <row r="120" spans="1:17" ht="15.6" customHeight="1">
      <c r="A120" s="7" t="s">
        <v>5</v>
      </c>
      <c r="B120" s="7"/>
      <c r="C120" s="8" t="s">
        <v>6</v>
      </c>
      <c r="D120" s="8" t="s">
        <v>7</v>
      </c>
      <c r="E120" s="9" t="s">
        <v>8</v>
      </c>
      <c r="F120" s="8" t="s">
        <v>6</v>
      </c>
      <c r="G120" s="8" t="s">
        <v>7</v>
      </c>
      <c r="H120" s="8" t="s">
        <v>8</v>
      </c>
      <c r="J120" s="7" t="s">
        <v>5</v>
      </c>
      <c r="K120" s="7"/>
      <c r="L120" s="8" t="s">
        <v>6</v>
      </c>
      <c r="M120" s="8" t="s">
        <v>7</v>
      </c>
      <c r="N120" s="9" t="s">
        <v>8</v>
      </c>
      <c r="O120" s="8" t="s">
        <v>6</v>
      </c>
      <c r="P120" s="8" t="s">
        <v>7</v>
      </c>
      <c r="Q120" s="8" t="s">
        <v>8</v>
      </c>
    </row>
    <row r="121" spans="1:17" ht="15.6" customHeight="1">
      <c r="A121" s="8"/>
      <c r="B121" s="8"/>
      <c r="C121" s="8" t="s">
        <v>6</v>
      </c>
      <c r="D121" s="8" t="s">
        <v>9</v>
      </c>
      <c r="E121" s="8"/>
      <c r="F121" s="8" t="s">
        <v>6</v>
      </c>
      <c r="G121" s="8" t="s">
        <v>9</v>
      </c>
      <c r="H121" s="8"/>
      <c r="J121" s="8"/>
      <c r="K121" s="8"/>
      <c r="L121" s="8" t="s">
        <v>6</v>
      </c>
      <c r="M121" s="8" t="s">
        <v>9</v>
      </c>
      <c r="N121" s="8"/>
      <c r="O121" s="8" t="s">
        <v>6</v>
      </c>
      <c r="P121" s="8" t="s">
        <v>9</v>
      </c>
      <c r="Q121" s="8"/>
    </row>
    <row r="122" spans="1:17" ht="15.6" customHeight="1">
      <c r="A122" s="10">
        <v>1</v>
      </c>
      <c r="B122" s="10"/>
      <c r="C122" s="11">
        <v>2</v>
      </c>
      <c r="D122" s="11">
        <v>3</v>
      </c>
      <c r="E122" s="11">
        <v>4</v>
      </c>
      <c r="F122" s="11">
        <v>5</v>
      </c>
      <c r="G122" s="11">
        <v>6</v>
      </c>
      <c r="H122" s="11">
        <v>7</v>
      </c>
      <c r="J122" s="10">
        <v>1</v>
      </c>
      <c r="K122" s="10"/>
      <c r="L122" s="11">
        <v>2</v>
      </c>
      <c r="M122" s="11">
        <v>3</v>
      </c>
      <c r="N122" s="11">
        <v>4</v>
      </c>
      <c r="O122" s="11">
        <v>5</v>
      </c>
      <c r="P122" s="11">
        <v>6</v>
      </c>
      <c r="Q122" s="11">
        <v>7</v>
      </c>
    </row>
    <row r="123" spans="1:17" ht="15.6" customHeight="1"/>
    <row r="124" spans="1:17" ht="15.6" customHeight="1">
      <c r="A124" s="8">
        <f>+$A$10</f>
        <v>1</v>
      </c>
      <c r="B124" s="12" t="s">
        <v>10</v>
      </c>
      <c r="C124" s="26">
        <v>95</v>
      </c>
      <c r="D124" s="26">
        <v>95</v>
      </c>
      <c r="E124" s="26">
        <f>+D124+C124</f>
        <v>190</v>
      </c>
      <c r="F124" s="26">
        <v>60</v>
      </c>
      <c r="G124" s="26">
        <v>72</v>
      </c>
      <c r="H124" s="26">
        <f>+G124+F124</f>
        <v>132</v>
      </c>
      <c r="J124" s="8">
        <f>+$A$10</f>
        <v>1</v>
      </c>
      <c r="K124" s="12" t="s">
        <v>10</v>
      </c>
      <c r="L124" s="26">
        <v>42</v>
      </c>
      <c r="M124" s="26">
        <v>53</v>
      </c>
      <c r="N124" s="26">
        <f>+M124+L124</f>
        <v>95</v>
      </c>
      <c r="O124" s="26">
        <v>41</v>
      </c>
      <c r="P124" s="26">
        <v>64</v>
      </c>
      <c r="Q124" s="26">
        <f>+P124+O124</f>
        <v>105</v>
      </c>
    </row>
    <row r="125" spans="1:17" ht="15.6" customHeight="1">
      <c r="A125" s="8">
        <f>+$A$11</f>
        <v>2</v>
      </c>
      <c r="B125" s="12" t="s">
        <v>11</v>
      </c>
      <c r="C125" s="26">
        <v>46</v>
      </c>
      <c r="D125" s="26">
        <v>49</v>
      </c>
      <c r="E125" s="26">
        <f t="shared" ref="E125:E142" si="14">+D125+C125</f>
        <v>95</v>
      </c>
      <c r="F125" s="26">
        <v>30</v>
      </c>
      <c r="G125" s="26">
        <v>37</v>
      </c>
      <c r="H125" s="26">
        <f t="shared" ref="H125:H142" si="15">+G125+F125</f>
        <v>67</v>
      </c>
      <c r="J125" s="8">
        <f>+$A$11</f>
        <v>2</v>
      </c>
      <c r="K125" s="12" t="s">
        <v>11</v>
      </c>
      <c r="L125" s="26">
        <v>20</v>
      </c>
      <c r="M125" s="26">
        <v>28</v>
      </c>
      <c r="N125" s="26">
        <f t="shared" ref="N125:N142" si="16">+M125+L125</f>
        <v>48</v>
      </c>
      <c r="O125" s="26">
        <v>20</v>
      </c>
      <c r="P125" s="26">
        <v>33</v>
      </c>
      <c r="Q125" s="26">
        <f t="shared" ref="Q125:Q142" si="17">+P125+O125</f>
        <v>53</v>
      </c>
    </row>
    <row r="126" spans="1:17" ht="15.6" customHeight="1">
      <c r="A126" s="8">
        <f>+$A$12</f>
        <v>3</v>
      </c>
      <c r="B126" s="12" t="s">
        <v>12</v>
      </c>
      <c r="C126" s="26">
        <v>100</v>
      </c>
      <c r="D126" s="26">
        <v>101</v>
      </c>
      <c r="E126" s="26">
        <f t="shared" si="14"/>
        <v>201</v>
      </c>
      <c r="F126" s="26">
        <v>63</v>
      </c>
      <c r="G126" s="26">
        <v>77</v>
      </c>
      <c r="H126" s="26">
        <f t="shared" si="15"/>
        <v>140</v>
      </c>
      <c r="J126" s="8">
        <f>+$A$12</f>
        <v>3</v>
      </c>
      <c r="K126" s="12" t="s">
        <v>12</v>
      </c>
      <c r="L126" s="26">
        <v>44</v>
      </c>
      <c r="M126" s="26">
        <v>59</v>
      </c>
      <c r="N126" s="26">
        <f t="shared" si="16"/>
        <v>103</v>
      </c>
      <c r="O126" s="26">
        <v>43</v>
      </c>
      <c r="P126" s="26">
        <v>67</v>
      </c>
      <c r="Q126" s="26">
        <f t="shared" si="17"/>
        <v>110</v>
      </c>
    </row>
    <row r="127" spans="1:17" ht="15.6" customHeight="1">
      <c r="A127" s="8">
        <f>+$A$13</f>
        <v>4</v>
      </c>
      <c r="B127" s="12" t="s">
        <v>13</v>
      </c>
      <c r="C127" s="26">
        <v>118</v>
      </c>
      <c r="D127" s="26">
        <v>124</v>
      </c>
      <c r="E127" s="26">
        <f t="shared" si="14"/>
        <v>242</v>
      </c>
      <c r="F127" s="26">
        <v>76</v>
      </c>
      <c r="G127" s="26">
        <v>95</v>
      </c>
      <c r="H127" s="26">
        <f t="shared" si="15"/>
        <v>171</v>
      </c>
      <c r="J127" s="8">
        <f>+$A$13</f>
        <v>4</v>
      </c>
      <c r="K127" s="12" t="s">
        <v>13</v>
      </c>
      <c r="L127" s="26">
        <v>51</v>
      </c>
      <c r="M127" s="26">
        <v>70</v>
      </c>
      <c r="N127" s="26">
        <f t="shared" si="16"/>
        <v>121</v>
      </c>
      <c r="O127" s="26">
        <v>51</v>
      </c>
      <c r="P127" s="26">
        <v>83</v>
      </c>
      <c r="Q127" s="26">
        <f t="shared" si="17"/>
        <v>134</v>
      </c>
    </row>
    <row r="128" spans="1:17" ht="15.6" customHeight="1">
      <c r="A128" s="8">
        <f>+$A$14</f>
        <v>5</v>
      </c>
      <c r="B128" s="12" t="s">
        <v>14</v>
      </c>
      <c r="C128" s="26">
        <v>60</v>
      </c>
      <c r="D128" s="26">
        <v>61</v>
      </c>
      <c r="E128" s="26">
        <f t="shared" si="14"/>
        <v>121</v>
      </c>
      <c r="F128" s="26">
        <v>37</v>
      </c>
      <c r="G128" s="26">
        <v>46</v>
      </c>
      <c r="H128" s="26">
        <f t="shared" si="15"/>
        <v>83</v>
      </c>
      <c r="J128" s="8">
        <f>+$A$14</f>
        <v>5</v>
      </c>
      <c r="K128" s="12" t="s">
        <v>14</v>
      </c>
      <c r="L128" s="26">
        <v>26</v>
      </c>
      <c r="M128" s="26">
        <v>35</v>
      </c>
      <c r="N128" s="26">
        <f t="shared" si="16"/>
        <v>61</v>
      </c>
      <c r="O128" s="26">
        <v>25</v>
      </c>
      <c r="P128" s="26">
        <v>41</v>
      </c>
      <c r="Q128" s="26">
        <f t="shared" si="17"/>
        <v>66</v>
      </c>
    </row>
    <row r="129" spans="1:17" ht="15.6" customHeight="1">
      <c r="A129" s="8">
        <f>+$A$15</f>
        <v>6</v>
      </c>
      <c r="B129" s="12" t="s">
        <v>15</v>
      </c>
      <c r="C129" s="26">
        <v>50</v>
      </c>
      <c r="D129" s="26">
        <v>52</v>
      </c>
      <c r="E129" s="26">
        <f t="shared" si="14"/>
        <v>102</v>
      </c>
      <c r="F129" s="26">
        <v>31</v>
      </c>
      <c r="G129" s="26">
        <v>40</v>
      </c>
      <c r="H129" s="26">
        <f t="shared" si="15"/>
        <v>71</v>
      </c>
      <c r="J129" s="8">
        <f>+$A$15</f>
        <v>6</v>
      </c>
      <c r="K129" s="12" t="s">
        <v>15</v>
      </c>
      <c r="L129" s="26">
        <v>22</v>
      </c>
      <c r="M129" s="26">
        <v>30</v>
      </c>
      <c r="N129" s="26">
        <f t="shared" si="16"/>
        <v>52</v>
      </c>
      <c r="O129" s="26">
        <v>22</v>
      </c>
      <c r="P129" s="26">
        <v>35</v>
      </c>
      <c r="Q129" s="26">
        <f t="shared" si="17"/>
        <v>57</v>
      </c>
    </row>
    <row r="130" spans="1:17" ht="15.6" customHeight="1">
      <c r="A130" s="8">
        <f>+$A$16</f>
        <v>7</v>
      </c>
      <c r="B130" s="12" t="s">
        <v>16</v>
      </c>
      <c r="C130" s="26">
        <v>23</v>
      </c>
      <c r="D130" s="26">
        <v>23</v>
      </c>
      <c r="E130" s="26">
        <f t="shared" si="14"/>
        <v>46</v>
      </c>
      <c r="F130" s="26">
        <v>16</v>
      </c>
      <c r="G130" s="26">
        <v>17</v>
      </c>
      <c r="H130" s="26">
        <f t="shared" si="15"/>
        <v>33</v>
      </c>
      <c r="J130" s="8">
        <f>+$A$16</f>
        <v>7</v>
      </c>
      <c r="K130" s="12" t="s">
        <v>16</v>
      </c>
      <c r="L130" s="26">
        <v>10</v>
      </c>
      <c r="M130" s="26">
        <v>14</v>
      </c>
      <c r="N130" s="26">
        <f t="shared" si="16"/>
        <v>24</v>
      </c>
      <c r="O130" s="26">
        <v>10</v>
      </c>
      <c r="P130" s="26">
        <v>16</v>
      </c>
      <c r="Q130" s="26">
        <f t="shared" si="17"/>
        <v>26</v>
      </c>
    </row>
    <row r="131" spans="1:17" ht="15.6" customHeight="1">
      <c r="A131" s="8">
        <f>+$A$17</f>
        <v>8</v>
      </c>
      <c r="B131" s="12" t="s">
        <v>17</v>
      </c>
      <c r="C131" s="26">
        <v>70</v>
      </c>
      <c r="D131" s="26">
        <v>75</v>
      </c>
      <c r="E131" s="26">
        <f t="shared" si="14"/>
        <v>145</v>
      </c>
      <c r="F131" s="26">
        <v>46</v>
      </c>
      <c r="G131" s="26">
        <v>56</v>
      </c>
      <c r="H131" s="26">
        <f t="shared" si="15"/>
        <v>102</v>
      </c>
      <c r="J131" s="8">
        <f>+$A$17</f>
        <v>8</v>
      </c>
      <c r="K131" s="12" t="s">
        <v>17</v>
      </c>
      <c r="L131" s="26">
        <v>31</v>
      </c>
      <c r="M131" s="26">
        <v>43</v>
      </c>
      <c r="N131" s="26">
        <f t="shared" si="16"/>
        <v>74</v>
      </c>
      <c r="O131" s="26">
        <v>30</v>
      </c>
      <c r="P131" s="26">
        <v>50</v>
      </c>
      <c r="Q131" s="26">
        <f t="shared" si="17"/>
        <v>80</v>
      </c>
    </row>
    <row r="132" spans="1:17" ht="15.6" customHeight="1">
      <c r="A132" s="8">
        <f>+$A$18</f>
        <v>9</v>
      </c>
      <c r="B132" s="12" t="s">
        <v>18</v>
      </c>
      <c r="C132" s="26">
        <v>284</v>
      </c>
      <c r="D132" s="26">
        <v>317</v>
      </c>
      <c r="E132" s="26">
        <f t="shared" si="14"/>
        <v>601</v>
      </c>
      <c r="F132" s="26">
        <v>183</v>
      </c>
      <c r="G132" s="26">
        <v>240</v>
      </c>
      <c r="H132" s="26">
        <f t="shared" si="15"/>
        <v>423</v>
      </c>
      <c r="J132" s="8">
        <f>+$A$18</f>
        <v>9</v>
      </c>
      <c r="K132" s="12" t="s">
        <v>18</v>
      </c>
      <c r="L132" s="26">
        <v>125</v>
      </c>
      <c r="M132" s="26">
        <v>181</v>
      </c>
      <c r="N132" s="26">
        <f t="shared" si="16"/>
        <v>306</v>
      </c>
      <c r="O132" s="26">
        <v>123</v>
      </c>
      <c r="P132" s="26">
        <v>213</v>
      </c>
      <c r="Q132" s="26">
        <f t="shared" si="17"/>
        <v>336</v>
      </c>
    </row>
    <row r="133" spans="1:17" ht="15.6" customHeight="1">
      <c r="A133" s="8">
        <f>+$A$19</f>
        <v>10</v>
      </c>
      <c r="B133" s="12" t="s">
        <v>19</v>
      </c>
      <c r="C133" s="26">
        <v>48</v>
      </c>
      <c r="D133" s="26">
        <v>52</v>
      </c>
      <c r="E133" s="26">
        <f t="shared" si="14"/>
        <v>100</v>
      </c>
      <c r="F133" s="26">
        <v>31</v>
      </c>
      <c r="G133" s="26">
        <v>40</v>
      </c>
      <c r="H133" s="26">
        <f t="shared" si="15"/>
        <v>71</v>
      </c>
      <c r="I133" s="6">
        <v>292</v>
      </c>
      <c r="J133" s="8">
        <f>+$A$19</f>
        <v>10</v>
      </c>
      <c r="K133" s="12" t="s">
        <v>19</v>
      </c>
      <c r="L133" s="26">
        <v>22</v>
      </c>
      <c r="M133" s="26">
        <v>30</v>
      </c>
      <c r="N133" s="26">
        <f t="shared" si="16"/>
        <v>52</v>
      </c>
      <c r="O133" s="26">
        <v>21</v>
      </c>
      <c r="P133" s="26">
        <v>36</v>
      </c>
      <c r="Q133" s="26">
        <f t="shared" si="17"/>
        <v>57</v>
      </c>
    </row>
    <row r="134" spans="1:17" ht="15.6" customHeight="1">
      <c r="A134" s="8">
        <f>+$A$20</f>
        <v>11</v>
      </c>
      <c r="B134" s="12" t="s">
        <v>20</v>
      </c>
      <c r="C134" s="26">
        <v>55</v>
      </c>
      <c r="D134" s="26">
        <v>58</v>
      </c>
      <c r="E134" s="26">
        <f t="shared" si="14"/>
        <v>113</v>
      </c>
      <c r="F134" s="26">
        <v>35</v>
      </c>
      <c r="G134" s="26">
        <v>44</v>
      </c>
      <c r="H134" s="26">
        <f t="shared" si="15"/>
        <v>79</v>
      </c>
      <c r="J134" s="8">
        <f>+$A$20</f>
        <v>11</v>
      </c>
      <c r="K134" s="12" t="s">
        <v>20</v>
      </c>
      <c r="L134" s="26">
        <v>25</v>
      </c>
      <c r="M134" s="26">
        <v>33</v>
      </c>
      <c r="N134" s="26">
        <f t="shared" si="16"/>
        <v>58</v>
      </c>
      <c r="O134" s="26">
        <v>24</v>
      </c>
      <c r="P134" s="26">
        <v>39</v>
      </c>
      <c r="Q134" s="26">
        <f t="shared" si="17"/>
        <v>63</v>
      </c>
    </row>
    <row r="135" spans="1:17" ht="15.6" customHeight="1">
      <c r="A135" s="8">
        <f>+$A$21</f>
        <v>12</v>
      </c>
      <c r="B135" s="12" t="s">
        <v>21</v>
      </c>
      <c r="C135" s="26">
        <v>92</v>
      </c>
      <c r="D135" s="26">
        <v>96</v>
      </c>
      <c r="E135" s="26">
        <f t="shared" si="14"/>
        <v>188</v>
      </c>
      <c r="F135" s="26">
        <v>57</v>
      </c>
      <c r="G135" s="26">
        <v>72</v>
      </c>
      <c r="H135" s="26">
        <f t="shared" si="15"/>
        <v>129</v>
      </c>
      <c r="J135" s="8">
        <f>+$A$21</f>
        <v>12</v>
      </c>
      <c r="K135" s="12" t="s">
        <v>21</v>
      </c>
      <c r="L135" s="26">
        <v>40</v>
      </c>
      <c r="M135" s="26">
        <v>55</v>
      </c>
      <c r="N135" s="26">
        <f t="shared" si="16"/>
        <v>95</v>
      </c>
      <c r="O135" s="26">
        <v>39</v>
      </c>
      <c r="P135" s="26">
        <v>65</v>
      </c>
      <c r="Q135" s="26">
        <f t="shared" si="17"/>
        <v>104</v>
      </c>
    </row>
    <row r="136" spans="1:17" ht="15.6" customHeight="1">
      <c r="A136" s="8">
        <f>+$A$22</f>
        <v>13</v>
      </c>
      <c r="B136" s="12" t="s">
        <v>22</v>
      </c>
      <c r="C136" s="26">
        <v>110</v>
      </c>
      <c r="D136" s="26">
        <v>114</v>
      </c>
      <c r="E136" s="26">
        <f t="shared" si="14"/>
        <v>224</v>
      </c>
      <c r="F136" s="26">
        <v>69</v>
      </c>
      <c r="G136" s="26">
        <v>87</v>
      </c>
      <c r="H136" s="26">
        <f t="shared" si="15"/>
        <v>156</v>
      </c>
      <c r="J136" s="8">
        <f>+$A$22</f>
        <v>13</v>
      </c>
      <c r="K136" s="12" t="s">
        <v>22</v>
      </c>
      <c r="L136" s="26">
        <v>49</v>
      </c>
      <c r="M136" s="26">
        <v>65</v>
      </c>
      <c r="N136" s="26">
        <f t="shared" si="16"/>
        <v>114</v>
      </c>
      <c r="O136" s="26">
        <v>47</v>
      </c>
      <c r="P136" s="26">
        <v>78</v>
      </c>
      <c r="Q136" s="26">
        <f t="shared" si="17"/>
        <v>125</v>
      </c>
    </row>
    <row r="137" spans="1:17" ht="15.6" customHeight="1">
      <c r="A137" s="8">
        <f>+$A$23</f>
        <v>14</v>
      </c>
      <c r="B137" s="12" t="s">
        <v>23</v>
      </c>
      <c r="C137" s="26">
        <v>46</v>
      </c>
      <c r="D137" s="26">
        <v>51</v>
      </c>
      <c r="E137" s="26">
        <f t="shared" si="14"/>
        <v>97</v>
      </c>
      <c r="F137" s="26">
        <v>30</v>
      </c>
      <c r="G137" s="26">
        <v>38</v>
      </c>
      <c r="H137" s="26">
        <f t="shared" si="15"/>
        <v>68</v>
      </c>
      <c r="J137" s="8">
        <f>+$A$23</f>
        <v>14</v>
      </c>
      <c r="K137" s="12" t="s">
        <v>23</v>
      </c>
      <c r="L137" s="26">
        <v>20</v>
      </c>
      <c r="M137" s="26">
        <v>30</v>
      </c>
      <c r="N137" s="26">
        <f t="shared" si="16"/>
        <v>50</v>
      </c>
      <c r="O137" s="26">
        <v>20</v>
      </c>
      <c r="P137" s="26">
        <v>34</v>
      </c>
      <c r="Q137" s="26">
        <f t="shared" si="17"/>
        <v>54</v>
      </c>
    </row>
    <row r="138" spans="1:17" ht="15.6" customHeight="1">
      <c r="A138" s="8">
        <f>+$A$24</f>
        <v>15</v>
      </c>
      <c r="B138" s="12" t="s">
        <v>24</v>
      </c>
      <c r="C138" s="26">
        <v>77</v>
      </c>
      <c r="D138" s="26">
        <v>104</v>
      </c>
      <c r="E138" s="26">
        <f t="shared" si="14"/>
        <v>181</v>
      </c>
      <c r="F138" s="26">
        <v>49</v>
      </c>
      <c r="G138" s="26">
        <v>78</v>
      </c>
      <c r="H138" s="26">
        <f t="shared" si="15"/>
        <v>127</v>
      </c>
      <c r="J138" s="8">
        <f>+$A$24</f>
        <v>15</v>
      </c>
      <c r="K138" s="12" t="s">
        <v>24</v>
      </c>
      <c r="L138" s="26">
        <v>33</v>
      </c>
      <c r="M138" s="26">
        <v>59</v>
      </c>
      <c r="N138" s="26">
        <f t="shared" si="16"/>
        <v>92</v>
      </c>
      <c r="O138" s="26">
        <v>34</v>
      </c>
      <c r="P138" s="26">
        <v>70</v>
      </c>
      <c r="Q138" s="26">
        <f t="shared" si="17"/>
        <v>104</v>
      </c>
    </row>
    <row r="139" spans="1:17" ht="15.6" customHeight="1">
      <c r="A139" s="8">
        <f>+$A$25</f>
        <v>16</v>
      </c>
      <c r="B139" s="12" t="s">
        <v>25</v>
      </c>
      <c r="C139" s="26">
        <v>50</v>
      </c>
      <c r="D139" s="26">
        <v>58</v>
      </c>
      <c r="E139" s="26">
        <f t="shared" si="14"/>
        <v>108</v>
      </c>
      <c r="F139" s="26">
        <v>31</v>
      </c>
      <c r="G139" s="26">
        <v>44</v>
      </c>
      <c r="H139" s="26">
        <f t="shared" si="15"/>
        <v>75</v>
      </c>
      <c r="J139" s="8">
        <f>+$A$25</f>
        <v>16</v>
      </c>
      <c r="K139" s="12" t="s">
        <v>25</v>
      </c>
      <c r="L139" s="26">
        <v>21</v>
      </c>
      <c r="M139" s="26">
        <v>34</v>
      </c>
      <c r="N139" s="26">
        <f t="shared" si="16"/>
        <v>55</v>
      </c>
      <c r="O139" s="26">
        <v>22</v>
      </c>
      <c r="P139" s="26">
        <v>40</v>
      </c>
      <c r="Q139" s="26">
        <f t="shared" si="17"/>
        <v>62</v>
      </c>
    </row>
    <row r="140" spans="1:17" ht="15.6" customHeight="1">
      <c r="A140" s="8">
        <f>+$A$26</f>
        <v>17</v>
      </c>
      <c r="B140" s="12" t="s">
        <v>26</v>
      </c>
      <c r="C140" s="26">
        <v>65</v>
      </c>
      <c r="D140" s="26">
        <v>69</v>
      </c>
      <c r="E140" s="26">
        <f t="shared" si="14"/>
        <v>134</v>
      </c>
      <c r="F140" s="26">
        <v>42</v>
      </c>
      <c r="G140" s="26">
        <v>51</v>
      </c>
      <c r="H140" s="26">
        <f t="shared" si="15"/>
        <v>93</v>
      </c>
      <c r="J140" s="8">
        <f>+$A$26</f>
        <v>17</v>
      </c>
      <c r="K140" s="12" t="s">
        <v>26</v>
      </c>
      <c r="L140" s="26">
        <v>29</v>
      </c>
      <c r="M140" s="26">
        <v>39</v>
      </c>
      <c r="N140" s="26">
        <f t="shared" si="16"/>
        <v>68</v>
      </c>
      <c r="O140" s="26">
        <v>28</v>
      </c>
      <c r="P140" s="26">
        <v>46</v>
      </c>
      <c r="Q140" s="26">
        <f t="shared" si="17"/>
        <v>74</v>
      </c>
    </row>
    <row r="141" spans="1:17" ht="15.6" customHeight="1">
      <c r="A141" s="8">
        <f>+$A$27</f>
        <v>18</v>
      </c>
      <c r="B141" s="12" t="s">
        <v>27</v>
      </c>
      <c r="C141" s="26">
        <v>40</v>
      </c>
      <c r="D141" s="26">
        <v>44</v>
      </c>
      <c r="E141" s="26">
        <f t="shared" si="14"/>
        <v>84</v>
      </c>
      <c r="F141" s="26">
        <v>25</v>
      </c>
      <c r="G141" s="26">
        <v>33</v>
      </c>
      <c r="H141" s="26">
        <f t="shared" si="15"/>
        <v>58</v>
      </c>
      <c r="J141" s="8">
        <f>+$A$27</f>
        <v>18</v>
      </c>
      <c r="K141" s="12" t="s">
        <v>27</v>
      </c>
      <c r="L141" s="26">
        <v>18</v>
      </c>
      <c r="M141" s="26">
        <v>25</v>
      </c>
      <c r="N141" s="26">
        <f t="shared" si="16"/>
        <v>43</v>
      </c>
      <c r="O141" s="26">
        <v>17</v>
      </c>
      <c r="P141" s="26">
        <v>30</v>
      </c>
      <c r="Q141" s="26">
        <f t="shared" si="17"/>
        <v>47</v>
      </c>
    </row>
    <row r="142" spans="1:17" ht="15.6" customHeight="1">
      <c r="A142" s="8">
        <f>+$A$28</f>
        <v>19</v>
      </c>
      <c r="B142" s="12" t="s">
        <v>28</v>
      </c>
      <c r="C142" s="26">
        <v>51</v>
      </c>
      <c r="D142" s="26">
        <v>62</v>
      </c>
      <c r="E142" s="26">
        <f t="shared" si="14"/>
        <v>113</v>
      </c>
      <c r="F142" s="26">
        <v>34</v>
      </c>
      <c r="G142" s="26">
        <v>46</v>
      </c>
      <c r="H142" s="26">
        <f t="shared" si="15"/>
        <v>80</v>
      </c>
      <c r="J142" s="8">
        <f>+$A$28</f>
        <v>19</v>
      </c>
      <c r="K142" s="12" t="s">
        <v>28</v>
      </c>
      <c r="L142" s="26">
        <v>23</v>
      </c>
      <c r="M142" s="26">
        <v>36</v>
      </c>
      <c r="N142" s="26">
        <f t="shared" si="16"/>
        <v>59</v>
      </c>
      <c r="O142" s="26">
        <v>23</v>
      </c>
      <c r="P142" s="26">
        <v>42</v>
      </c>
      <c r="Q142" s="26">
        <f t="shared" si="17"/>
        <v>65</v>
      </c>
    </row>
    <row r="143" spans="1:17" ht="15.6" customHeight="1" thickBot="1">
      <c r="A143" s="15"/>
      <c r="B143" s="15"/>
      <c r="C143" s="39"/>
      <c r="D143" s="39"/>
      <c r="E143" s="39"/>
      <c r="F143" s="39"/>
      <c r="G143" s="39"/>
      <c r="H143" s="39"/>
      <c r="J143" s="15"/>
      <c r="K143" s="15"/>
      <c r="L143" s="39"/>
      <c r="M143" s="39"/>
      <c r="N143" s="39"/>
      <c r="O143" s="39"/>
      <c r="P143" s="39"/>
      <c r="Q143" s="39"/>
    </row>
    <row r="144" spans="1:17" s="8" customFormat="1" ht="15.6" customHeight="1" thickBot="1">
      <c r="A144" s="17"/>
      <c r="B144" s="17" t="s">
        <v>29</v>
      </c>
      <c r="C144" s="20">
        <f>SUM(C124:C143)</f>
        <v>1480</v>
      </c>
      <c r="D144" s="20">
        <f>SUM(D124:D143)</f>
        <v>1605</v>
      </c>
      <c r="E144" s="20">
        <f>SUM(E124:E143)</f>
        <v>3085</v>
      </c>
      <c r="F144" s="20">
        <f>SUM(F124:F143)</f>
        <v>945</v>
      </c>
      <c r="G144" s="20">
        <f>SUM(G124:G143)</f>
        <v>1213</v>
      </c>
      <c r="H144" s="20">
        <f>SUM(H124:H142)</f>
        <v>2158</v>
      </c>
      <c r="J144" s="17"/>
      <c r="K144" s="17" t="s">
        <v>29</v>
      </c>
      <c r="L144" s="20">
        <f>SUM(L124:L143)</f>
        <v>651</v>
      </c>
      <c r="M144" s="20">
        <f>SUM(M124:M143)</f>
        <v>919</v>
      </c>
      <c r="N144" s="20">
        <f>SUM(N124:N143)</f>
        <v>1570</v>
      </c>
      <c r="O144" s="20">
        <f>SUM(O124:O143)</f>
        <v>640</v>
      </c>
      <c r="P144" s="20">
        <f>SUM(P124:P143)</f>
        <v>1082</v>
      </c>
      <c r="Q144" s="20">
        <f>SUM(Q124:Q142)</f>
        <v>1722</v>
      </c>
    </row>
    <row r="145" spans="1:17" ht="15.6" customHeight="1">
      <c r="A145" s="22"/>
      <c r="B145" s="40" t="str">
        <f>+'[1]Bab 1'!$G$31</f>
        <v>Tahun              2013</v>
      </c>
      <c r="C145" s="24">
        <v>1400</v>
      </c>
      <c r="D145" s="24">
        <v>1534</v>
      </c>
      <c r="E145" s="24">
        <v>2934</v>
      </c>
      <c r="F145" s="24">
        <v>914</v>
      </c>
      <c r="G145" s="24">
        <v>1183</v>
      </c>
      <c r="H145" s="24">
        <v>2097</v>
      </c>
      <c r="J145" s="22"/>
      <c r="K145" s="40" t="str">
        <f>+'[1]Bab 1'!$G$31</f>
        <v>Tahun              2013</v>
      </c>
      <c r="L145" s="24">
        <v>633</v>
      </c>
      <c r="M145" s="24">
        <v>897</v>
      </c>
      <c r="N145" s="24">
        <v>1530</v>
      </c>
      <c r="O145" s="24">
        <v>618</v>
      </c>
      <c r="P145" s="24">
        <v>1051</v>
      </c>
      <c r="Q145" s="43">
        <v>1669</v>
      </c>
    </row>
    <row r="146" spans="1:17" ht="15.6" customHeight="1">
      <c r="A146" s="25"/>
      <c r="B146" s="23">
        <f>+'[1]Bab 1'!$G$32</f>
        <v>2012</v>
      </c>
      <c r="C146" s="26">
        <v>1319</v>
      </c>
      <c r="D146" s="26">
        <v>1474</v>
      </c>
      <c r="E146" s="24">
        <v>2793</v>
      </c>
      <c r="F146" s="26">
        <v>893</v>
      </c>
      <c r="G146" s="26">
        <v>1156</v>
      </c>
      <c r="H146" s="24">
        <v>2049</v>
      </c>
      <c r="J146" s="25"/>
      <c r="K146" s="23">
        <f>+'[1]Bab 1'!$G$32</f>
        <v>2012</v>
      </c>
      <c r="L146" s="26">
        <v>617</v>
      </c>
      <c r="M146" s="26">
        <v>878</v>
      </c>
      <c r="N146" s="24">
        <v>1495</v>
      </c>
      <c r="O146" s="26">
        <v>598</v>
      </c>
      <c r="P146" s="26">
        <v>1020</v>
      </c>
      <c r="Q146" s="24">
        <v>1618</v>
      </c>
    </row>
    <row r="147" spans="1:17" ht="15.6" customHeight="1">
      <c r="A147" s="25"/>
      <c r="B147" s="23">
        <f>+'[1]Bab 1'!$G$33</f>
        <v>2011</v>
      </c>
      <c r="C147" s="26">
        <v>1249</v>
      </c>
      <c r="D147" s="26">
        <v>1427</v>
      </c>
      <c r="E147" s="24">
        <v>2676</v>
      </c>
      <c r="F147" s="26">
        <v>876</v>
      </c>
      <c r="G147" s="26">
        <v>1130</v>
      </c>
      <c r="H147" s="24">
        <v>2006</v>
      </c>
      <c r="J147" s="25"/>
      <c r="K147" s="23">
        <f>+'[1]Bab 1'!$G$33</f>
        <v>2011</v>
      </c>
      <c r="L147" s="26">
        <v>598</v>
      </c>
      <c r="M147" s="26">
        <v>857</v>
      </c>
      <c r="N147" s="24">
        <v>1455</v>
      </c>
      <c r="O147" s="26">
        <v>577</v>
      </c>
      <c r="P147" s="26">
        <v>990</v>
      </c>
      <c r="Q147" s="24">
        <v>1567</v>
      </c>
    </row>
    <row r="148" spans="1:17" ht="15.6" customHeight="1" thickBot="1">
      <c r="A148" s="28"/>
      <c r="B148" s="41">
        <v>2010</v>
      </c>
      <c r="C148" s="44">
        <v>1193</v>
      </c>
      <c r="D148" s="44">
        <v>1382</v>
      </c>
      <c r="E148" s="32">
        <v>2575</v>
      </c>
      <c r="F148" s="44">
        <v>856</v>
      </c>
      <c r="G148" s="44">
        <v>1104</v>
      </c>
      <c r="H148" s="32">
        <v>1960</v>
      </c>
      <c r="J148" s="28"/>
      <c r="K148" s="41">
        <v>2010</v>
      </c>
      <c r="L148" s="44">
        <v>580</v>
      </c>
      <c r="M148" s="44">
        <v>836</v>
      </c>
      <c r="N148" s="32">
        <v>1416</v>
      </c>
      <c r="O148" s="44">
        <v>557</v>
      </c>
      <c r="P148" s="44">
        <v>961</v>
      </c>
      <c r="Q148" s="32">
        <v>1518</v>
      </c>
    </row>
    <row r="149" spans="1:17" ht="14.85" customHeight="1">
      <c r="A149" s="33" t="str">
        <f>+$A$35</f>
        <v>Sumber : BPS Kabupaten Demak</v>
      </c>
      <c r="B149" s="25"/>
      <c r="J149" s="33" t="str">
        <f>+$A$35</f>
        <v>Sumber : BPS Kabupaten Demak</v>
      </c>
      <c r="K149" s="25"/>
    </row>
    <row r="150" spans="1:17" ht="14.85" customHeight="1">
      <c r="A150" s="8"/>
      <c r="B150" s="8"/>
      <c r="J150" s="8"/>
      <c r="K150" s="8"/>
    </row>
    <row r="151" spans="1:17" ht="14.85" customHeight="1">
      <c r="A151" s="34"/>
      <c r="B151" s="34"/>
      <c r="C151" s="34"/>
      <c r="D151" s="34"/>
      <c r="E151" s="34"/>
      <c r="F151" s="34"/>
      <c r="G151" s="34"/>
      <c r="H151" s="34"/>
      <c r="J151" s="34"/>
      <c r="K151" s="34"/>
      <c r="L151" s="34"/>
      <c r="M151" s="34"/>
      <c r="N151" s="34"/>
      <c r="O151" s="34"/>
      <c r="P151" s="34"/>
      <c r="Q151" s="34"/>
    </row>
    <row r="152" spans="1:17" s="37" customFormat="1" ht="14.85" customHeight="1">
      <c r="A152" s="35" t="str">
        <f>+$A$38</f>
        <v>Kecamatan Demak Dalam Angka 2015</v>
      </c>
      <c r="B152" s="36"/>
      <c r="H152" s="37">
        <f>+Q114+1</f>
        <v>46</v>
      </c>
      <c r="J152" s="35" t="str">
        <f>+$A$38</f>
        <v>Kecamatan Demak Dalam Angka 2015</v>
      </c>
      <c r="K152" s="36"/>
      <c r="Q152" s="37">
        <f>+Z114+1</f>
        <v>1</v>
      </c>
    </row>
    <row r="153" spans="1:17">
      <c r="A153" s="2"/>
      <c r="B153" s="2"/>
      <c r="C153" s="2"/>
      <c r="D153" s="2"/>
      <c r="E153" s="2"/>
      <c r="F153" s="2"/>
      <c r="G153" s="2"/>
      <c r="H153" s="2"/>
    </row>
    <row r="155" spans="1:17">
      <c r="A155" s="8"/>
      <c r="B155" s="12"/>
      <c r="C155" s="26"/>
      <c r="D155" s="26"/>
      <c r="E155" s="26"/>
      <c r="F155" s="26"/>
      <c r="G155" s="26"/>
      <c r="H155" s="26"/>
    </row>
    <row r="156" spans="1:17">
      <c r="A156" s="8"/>
      <c r="B156" s="12"/>
      <c r="C156" s="26"/>
      <c r="D156" s="26"/>
      <c r="E156" s="26"/>
      <c r="F156" s="26"/>
      <c r="G156" s="26"/>
      <c r="H156" s="26"/>
    </row>
    <row r="157" spans="1:17">
      <c r="A157" s="8"/>
      <c r="B157" s="12"/>
      <c r="C157" s="26"/>
      <c r="D157" s="26"/>
      <c r="E157" s="26"/>
      <c r="F157" s="26"/>
      <c r="G157" s="26"/>
      <c r="H157" s="26"/>
    </row>
    <row r="158" spans="1:17">
      <c r="A158" s="8"/>
      <c r="B158" s="12"/>
      <c r="C158" s="26"/>
      <c r="D158" s="26"/>
      <c r="E158" s="26"/>
      <c r="F158" s="26"/>
      <c r="G158" s="26"/>
      <c r="H158" s="26"/>
    </row>
    <row r="159" spans="1:17">
      <c r="A159" s="8"/>
      <c r="B159" s="12"/>
      <c r="C159" s="26"/>
      <c r="D159" s="26"/>
      <c r="E159" s="26"/>
      <c r="F159" s="26"/>
      <c r="G159" s="26"/>
      <c r="H159" s="26"/>
    </row>
    <row r="160" spans="1:17">
      <c r="A160" s="8"/>
      <c r="B160" s="12"/>
      <c r="C160" s="26"/>
      <c r="D160" s="26"/>
      <c r="E160" s="26"/>
      <c r="F160" s="26"/>
      <c r="G160" s="26"/>
      <c r="H160" s="26"/>
    </row>
    <row r="161" spans="1:8">
      <c r="A161" s="8"/>
      <c r="B161" s="12"/>
      <c r="C161" s="26"/>
      <c r="D161" s="26"/>
      <c r="E161" s="26"/>
      <c r="F161" s="26"/>
      <c r="G161" s="26"/>
      <c r="H161" s="26"/>
    </row>
    <row r="162" spans="1:8">
      <c r="A162" s="8"/>
      <c r="B162" s="12"/>
      <c r="C162" s="26"/>
      <c r="D162" s="26"/>
      <c r="E162" s="26"/>
      <c r="F162" s="26"/>
      <c r="G162" s="26"/>
      <c r="H162" s="26"/>
    </row>
    <row r="163" spans="1:8">
      <c r="A163" s="8"/>
      <c r="B163" s="12"/>
      <c r="C163" s="26"/>
      <c r="D163" s="26"/>
      <c r="E163" s="26"/>
      <c r="F163" s="26"/>
      <c r="G163" s="26"/>
      <c r="H163" s="26"/>
    </row>
    <row r="164" spans="1:8">
      <c r="A164" s="8"/>
      <c r="B164" s="12"/>
      <c r="C164" s="26"/>
      <c r="D164" s="26"/>
      <c r="E164" s="26"/>
      <c r="F164" s="26"/>
      <c r="G164" s="26"/>
      <c r="H164" s="26"/>
    </row>
    <row r="165" spans="1:8">
      <c r="A165" s="8"/>
      <c r="B165" s="12"/>
      <c r="C165" s="26"/>
      <c r="D165" s="26"/>
      <c r="E165" s="26"/>
      <c r="F165" s="26"/>
      <c r="G165" s="26"/>
      <c r="H165" s="26"/>
    </row>
    <row r="166" spans="1:8">
      <c r="A166" s="8"/>
      <c r="B166" s="12"/>
      <c r="C166" s="26"/>
      <c r="D166" s="26"/>
      <c r="E166" s="26"/>
      <c r="F166" s="26"/>
      <c r="G166" s="26"/>
      <c r="H166" s="26"/>
    </row>
    <row r="167" spans="1:8">
      <c r="A167" s="8"/>
      <c r="B167" s="12"/>
      <c r="C167" s="26"/>
      <c r="D167" s="26"/>
      <c r="E167" s="26"/>
      <c r="F167" s="26"/>
      <c r="G167" s="26"/>
      <c r="H167" s="26"/>
    </row>
    <row r="168" spans="1:8">
      <c r="A168" s="8"/>
      <c r="B168" s="12"/>
      <c r="C168" s="26"/>
      <c r="D168" s="26"/>
      <c r="E168" s="26"/>
      <c r="F168" s="26"/>
      <c r="G168" s="26"/>
      <c r="H168" s="26"/>
    </row>
    <row r="169" spans="1:8">
      <c r="A169" s="8"/>
      <c r="B169" s="12"/>
      <c r="C169" s="26"/>
      <c r="D169" s="26"/>
      <c r="E169" s="26"/>
      <c r="F169" s="26"/>
      <c r="G169" s="26"/>
      <c r="H169" s="26"/>
    </row>
    <row r="170" spans="1:8">
      <c r="A170" s="8"/>
      <c r="B170" s="12"/>
      <c r="C170" s="26"/>
      <c r="D170" s="26"/>
      <c r="E170" s="26"/>
      <c r="F170" s="26"/>
      <c r="G170" s="26"/>
      <c r="H170" s="26"/>
    </row>
    <row r="171" spans="1:8">
      <c r="A171" s="8"/>
      <c r="B171" s="12"/>
      <c r="C171" s="26"/>
      <c r="D171" s="26"/>
      <c r="E171" s="26"/>
      <c r="F171" s="26"/>
      <c r="G171" s="26"/>
      <c r="H171" s="26"/>
    </row>
    <row r="172" spans="1:8">
      <c r="A172" s="8"/>
      <c r="B172" s="12"/>
      <c r="C172" s="26"/>
      <c r="D172" s="26"/>
      <c r="E172" s="26"/>
      <c r="F172" s="26"/>
      <c r="G172" s="26"/>
      <c r="H172" s="26"/>
    </row>
    <row r="173" spans="1:8">
      <c r="A173" s="8"/>
      <c r="B173" s="12"/>
      <c r="C173" s="26"/>
      <c r="D173" s="26"/>
      <c r="E173" s="26"/>
      <c r="F173" s="26"/>
      <c r="G173" s="26"/>
      <c r="H173" s="26"/>
    </row>
    <row r="174" spans="1:8">
      <c r="C174" s="26"/>
      <c r="D174" s="26"/>
      <c r="E174" s="26"/>
      <c r="F174" s="26"/>
      <c r="G174" s="26"/>
      <c r="H174" s="26"/>
    </row>
    <row r="175" spans="1:8">
      <c r="A175" s="25"/>
      <c r="B175" s="23"/>
      <c r="C175" s="26"/>
      <c r="D175" s="26"/>
      <c r="E175" s="26"/>
      <c r="F175" s="26"/>
      <c r="G175" s="26"/>
      <c r="H175" s="26"/>
    </row>
    <row r="176" spans="1:8">
      <c r="A176" s="25"/>
      <c r="B176" s="23"/>
      <c r="C176" s="26"/>
      <c r="D176" s="26"/>
      <c r="E176" s="27"/>
      <c r="F176" s="26"/>
      <c r="G176" s="26"/>
      <c r="H176" s="27"/>
    </row>
    <row r="177" spans="1:8">
      <c r="A177" s="25"/>
      <c r="B177" s="23"/>
      <c r="C177" s="45"/>
      <c r="D177" s="45"/>
      <c r="E177" s="27"/>
      <c r="F177" s="45"/>
      <c r="G177" s="45"/>
      <c r="H177" s="27"/>
    </row>
    <row r="178" spans="1:8">
      <c r="A178" s="33"/>
      <c r="B178" s="25"/>
    </row>
    <row r="179" spans="1:8">
      <c r="A179" s="8"/>
      <c r="B179" s="8"/>
    </row>
    <row r="180" spans="1:8">
      <c r="A180" s="34"/>
      <c r="B180" s="34"/>
      <c r="C180" s="34"/>
      <c r="D180" s="34"/>
      <c r="E180" s="34"/>
      <c r="F180" s="34"/>
      <c r="G180" s="34"/>
      <c r="H180" s="34"/>
    </row>
    <row r="181" spans="1:8" ht="15">
      <c r="A181" s="35"/>
      <c r="B181" s="36"/>
      <c r="C181" s="37"/>
      <c r="D181" s="37"/>
      <c r="E181" s="37"/>
      <c r="F181" s="37"/>
      <c r="G181" s="37"/>
      <c r="H181" s="37"/>
    </row>
  </sheetData>
  <sheetProtection selectLockedCells="1" selectUnlockedCells="1"/>
  <mergeCells count="19">
    <mergeCell ref="A84:B84"/>
    <mergeCell ref="J84:K84"/>
    <mergeCell ref="A120:B120"/>
    <mergeCell ref="J120:K120"/>
    <mergeCell ref="A122:B122"/>
    <mergeCell ref="J122:K122"/>
    <mergeCell ref="A44:B44"/>
    <mergeCell ref="J44:K44"/>
    <mergeCell ref="A46:B46"/>
    <mergeCell ref="J46:K46"/>
    <mergeCell ref="A82:B82"/>
    <mergeCell ref="J82:K82"/>
    <mergeCell ref="A1:H1"/>
    <mergeCell ref="A2:H2"/>
    <mergeCell ref="A3:H3"/>
    <mergeCell ref="A6:B6"/>
    <mergeCell ref="J6:K6"/>
    <mergeCell ref="A8:B8"/>
    <mergeCell ref="J8:K8"/>
  </mergeCells>
  <pageMargins left="0.99027777777777781" right="0.39374999999999999" top="0.62986111111111109" bottom="0.55138888888888893" header="0.51180555555555551" footer="0.51180555555555551"/>
  <pageSetup paperSize="258" scale="84" firstPageNumber="0" orientation="landscape" horizontalDpi="300" verticalDpi="300" r:id="rId1"/>
  <headerFooter alignWithMargins="0"/>
  <rowBreaks count="4" manualBreakCount="4">
    <brk id="38" max="16383" man="1"/>
    <brk id="76" max="16383" man="1"/>
    <brk id="114" max="16383" man="1"/>
    <brk id="152" max="16383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2020-01-28T05:19:35Z</dcterms:created>
  <dcterms:modified xsi:type="dcterms:W3CDTF">2020-01-28T05:20:04Z</dcterms:modified>
</cp:coreProperties>
</file>