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Sheet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/>
  <c r="N13"/>
  <c r="I13"/>
  <c r="H13"/>
  <c r="F13"/>
  <c r="R12"/>
  <c r="L12"/>
  <c r="Q12" s="1"/>
  <c r="K12"/>
  <c r="O12" s="1"/>
  <c r="J12"/>
  <c r="J13" s="1"/>
  <c r="G12"/>
  <c r="D12"/>
  <c r="D13" s="1"/>
  <c r="E13" s="1"/>
  <c r="G13" s="1"/>
  <c r="C12"/>
  <c r="B12"/>
  <c r="L13"/>
  <c r="I6"/>
  <c r="H6"/>
  <c r="I5"/>
  <c r="M12" l="1"/>
  <c r="S12" s="1"/>
  <c r="K13"/>
  <c r="O13" s="1"/>
  <c r="Q13"/>
  <c r="R13"/>
  <c r="M13" l="1"/>
  <c r="S13" s="1"/>
</calcChain>
</file>

<file path=xl/sharedStrings.xml><?xml version="1.0" encoding="utf-8"?>
<sst xmlns="http://schemas.openxmlformats.org/spreadsheetml/2006/main" count="31" uniqueCount="19">
  <si>
    <t>JUMLAH DAN PERSENTASE PENANGANAN KOMPLIKASI KEBIDANAN DAN KOMPLIKASI NEONATAL</t>
  </si>
  <si>
    <t>MENURUT JENIS KELAMIN, KECAMATAN, DAN PUSKESMAS</t>
  </si>
  <si>
    <t>NO</t>
  </si>
  <si>
    <t>KECAMATAN</t>
  </si>
  <si>
    <t>PUSKESMAS</t>
  </si>
  <si>
    <t>JUMLAH       IBU HAMIL</t>
  </si>
  <si>
    <t xml:space="preserve">PERKIRAAN BUMIL DENGAN KOMPLIKASI KEBIDANAN </t>
  </si>
  <si>
    <t>PENANGANAN KOMPLIKASI KEBIDANAN</t>
  </si>
  <si>
    <t>JUMLAH LAHIR HIDUP</t>
  </si>
  <si>
    <t xml:space="preserve">PERKIRAAN NEONATAL KOMPLIKASI </t>
  </si>
  <si>
    <t>PENANGANAN KOMPLIKASI NEONATAL</t>
  </si>
  <si>
    <t>L</t>
  </si>
  <si>
    <t>P</t>
  </si>
  <si>
    <t>L + P</t>
  </si>
  <si>
    <t>S</t>
  </si>
  <si>
    <t>%</t>
  </si>
  <si>
    <t>Sumber: Seksi Kesehatan Keluarga dan Gizi</t>
  </si>
  <si>
    <t>JUMLAH (KEC)</t>
  </si>
  <si>
    <t>DEMPET KABUPATEN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</si>
</sst>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Symbol"/>
      <family val="1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165" fontId="2" fillId="0" borderId="10" xfId="1" applyNumberFormat="1" applyFont="1" applyBorder="1" applyAlignment="1">
      <alignment vertical="center"/>
    </xf>
    <xf numFmtId="3" fontId="2" fillId="0" borderId="20" xfId="1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3" fontId="7" fillId="0" borderId="21" xfId="1" applyNumberFormat="1" applyFont="1" applyBorder="1" applyAlignment="1">
      <alignment vertical="center"/>
    </xf>
    <xf numFmtId="165" fontId="7" fillId="0" borderId="21" xfId="1" applyNumberFormat="1" applyFont="1" applyBorder="1" applyAlignment="1">
      <alignment vertical="center"/>
    </xf>
    <xf numFmtId="3" fontId="7" fillId="0" borderId="23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KES%20%20DEMAK\Downloads\PROFIL%20Dinas%20Kesehatan%202020\PROFIL%20Dinas%20Kesehatan%202020\REKAP%20TABEL%202020...upd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</row>
        <row r="26">
          <cell r="B26" t="str">
            <v>DEMPET</v>
          </cell>
          <cell r="C26" t="str">
            <v>Puskesmas Dempet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D11">
            <v>1066</v>
          </cell>
        </row>
        <row r="28">
          <cell r="D28">
            <v>881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tabSelected="1" workbookViewId="0">
      <selection activeCell="H6" sqref="H6"/>
    </sheetView>
  </sheetViews>
  <sheetFormatPr defaultRowHeight="15"/>
  <cols>
    <col min="1" max="1" width="5.7109375" customWidth="1"/>
    <col min="2" max="2" width="19.7109375" customWidth="1"/>
    <col min="3" max="3" width="29.5703125" bestFit="1" customWidth="1"/>
    <col min="4" max="4" width="12.7109375" customWidth="1"/>
    <col min="5" max="5" width="13.28515625" customWidth="1"/>
    <col min="6" max="6" width="9.28515625" customWidth="1"/>
    <col min="7" max="7" width="9.7109375" customWidth="1"/>
    <col min="8" max="19" width="8.7109375" customWidth="1"/>
  </cols>
  <sheetData>
    <row r="1" spans="1:19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6.5">
      <c r="A3" s="33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6.5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 ht="16.5">
      <c r="A5" s="3"/>
      <c r="B5" s="3"/>
      <c r="C5" s="3"/>
      <c r="D5" s="3"/>
      <c r="E5" s="3"/>
      <c r="F5" s="3"/>
      <c r="G5" s="3"/>
      <c r="H5" s="4" t="s">
        <v>18</v>
      </c>
      <c r="I5" s="5" t="str">
        <f>'[1]1'!F5</f>
        <v>DEMAK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6.5">
      <c r="A6" s="3"/>
      <c r="B6" s="3"/>
      <c r="C6" s="3"/>
      <c r="D6" s="3"/>
      <c r="E6" s="3"/>
      <c r="F6" s="3"/>
      <c r="G6" s="3"/>
      <c r="H6" s="4" t="str">
        <f>'[1]1'!E6</f>
        <v xml:space="preserve">TAHUN </v>
      </c>
      <c r="I6" s="5">
        <f>'[1]1'!F6</f>
        <v>2020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thickBo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 s="35" t="s">
        <v>2</v>
      </c>
      <c r="B8" s="38" t="s">
        <v>3</v>
      </c>
      <c r="C8" s="38" t="s">
        <v>4</v>
      </c>
      <c r="D8" s="40" t="s">
        <v>5</v>
      </c>
      <c r="E8" s="43" t="s">
        <v>6</v>
      </c>
      <c r="F8" s="46" t="s">
        <v>7</v>
      </c>
      <c r="G8" s="47"/>
      <c r="H8" s="46" t="s">
        <v>8</v>
      </c>
      <c r="I8" s="50"/>
      <c r="J8" s="47"/>
      <c r="K8" s="52" t="s">
        <v>9</v>
      </c>
      <c r="L8" s="53"/>
      <c r="M8" s="54"/>
      <c r="N8" s="27" t="s">
        <v>10</v>
      </c>
      <c r="O8" s="28"/>
      <c r="P8" s="29"/>
      <c r="Q8" s="29"/>
      <c r="R8" s="29"/>
      <c r="S8" s="28"/>
    </row>
    <row r="9" spans="1:19">
      <c r="A9" s="36"/>
      <c r="B9" s="37"/>
      <c r="C9" s="37"/>
      <c r="D9" s="41"/>
      <c r="E9" s="44"/>
      <c r="F9" s="48"/>
      <c r="G9" s="49"/>
      <c r="H9" s="48"/>
      <c r="I9" s="51"/>
      <c r="J9" s="49"/>
      <c r="K9" s="55"/>
      <c r="L9" s="56"/>
      <c r="M9" s="57"/>
      <c r="N9" s="30" t="s">
        <v>11</v>
      </c>
      <c r="O9" s="31"/>
      <c r="P9" s="32" t="s">
        <v>12</v>
      </c>
      <c r="Q9" s="31"/>
      <c r="R9" s="30" t="s">
        <v>13</v>
      </c>
      <c r="S9" s="31"/>
    </row>
    <row r="10" spans="1:19" ht="15.75">
      <c r="A10" s="37"/>
      <c r="B10" s="39"/>
      <c r="C10" s="39"/>
      <c r="D10" s="42"/>
      <c r="E10" s="45"/>
      <c r="F10" s="7" t="s">
        <v>14</v>
      </c>
      <c r="G10" s="8" t="s">
        <v>15</v>
      </c>
      <c r="H10" s="9" t="s">
        <v>11</v>
      </c>
      <c r="I10" s="9" t="s">
        <v>12</v>
      </c>
      <c r="J10" s="9" t="s">
        <v>13</v>
      </c>
      <c r="K10" s="9" t="s">
        <v>11</v>
      </c>
      <c r="L10" s="9" t="s">
        <v>12</v>
      </c>
      <c r="M10" s="9" t="s">
        <v>13</v>
      </c>
      <c r="N10" s="7" t="s">
        <v>14</v>
      </c>
      <c r="O10" s="10" t="s">
        <v>15</v>
      </c>
      <c r="P10" s="11" t="s">
        <v>14</v>
      </c>
      <c r="Q10" s="10" t="s">
        <v>15</v>
      </c>
      <c r="R10" s="7" t="s">
        <v>14</v>
      </c>
      <c r="S10" s="10" t="s">
        <v>15</v>
      </c>
    </row>
    <row r="11" spans="1:19">
      <c r="A11" s="12">
        <v>1</v>
      </c>
      <c r="B11" s="13">
        <v>2</v>
      </c>
      <c r="C11" s="12">
        <v>3</v>
      </c>
      <c r="D11" s="13">
        <v>4</v>
      </c>
      <c r="E11" s="12">
        <v>5</v>
      </c>
      <c r="F11" s="13">
        <v>6</v>
      </c>
      <c r="G11" s="12">
        <v>7</v>
      </c>
      <c r="H11" s="13">
        <v>8</v>
      </c>
      <c r="I11" s="12">
        <v>9</v>
      </c>
      <c r="J11" s="13">
        <v>10</v>
      </c>
      <c r="K11" s="12">
        <v>11</v>
      </c>
      <c r="L11" s="13">
        <v>12</v>
      </c>
      <c r="M11" s="12">
        <v>13</v>
      </c>
      <c r="N11" s="13">
        <v>14</v>
      </c>
      <c r="O11" s="12">
        <v>15</v>
      </c>
      <c r="P11" s="14">
        <v>16</v>
      </c>
      <c r="Q11" s="12">
        <v>17</v>
      </c>
      <c r="R11" s="13">
        <v>18</v>
      </c>
      <c r="S11" s="12">
        <v>19</v>
      </c>
    </row>
    <row r="12" spans="1:19">
      <c r="A12" s="15">
        <v>1</v>
      </c>
      <c r="B12" s="16" t="str">
        <f>'[1]9'!B26</f>
        <v>DEMPET</v>
      </c>
      <c r="C12" s="16" t="str">
        <f>'[1]9'!C26</f>
        <v>Puskesmas Dempet</v>
      </c>
      <c r="D12" s="17">
        <f>'[1]23'!D28</f>
        <v>881</v>
      </c>
      <c r="E12" s="17">
        <v>134</v>
      </c>
      <c r="F12" s="17">
        <v>134</v>
      </c>
      <c r="G12" s="18">
        <f t="shared" ref="G12" si="0">F12/E12*100</f>
        <v>100</v>
      </c>
      <c r="H12" s="17">
        <v>479</v>
      </c>
      <c r="I12" s="17">
        <v>422</v>
      </c>
      <c r="J12" s="17">
        <f t="shared" ref="J12" si="1">SUM(H12:I12)</f>
        <v>901</v>
      </c>
      <c r="K12" s="17">
        <f t="shared" ref="K12:L12" si="2">15%*H12</f>
        <v>71.849999999999994</v>
      </c>
      <c r="L12" s="17">
        <f t="shared" si="2"/>
        <v>63.3</v>
      </c>
      <c r="M12" s="17">
        <f t="shared" ref="M12" si="3">SUM(K12:L12)</f>
        <v>135.14999999999998</v>
      </c>
      <c r="N12" s="17">
        <v>61</v>
      </c>
      <c r="O12" s="18">
        <f t="shared" ref="O12" si="4">N12/K12*100</f>
        <v>84.899095337508697</v>
      </c>
      <c r="P12" s="19">
        <v>53</v>
      </c>
      <c r="Q12" s="18">
        <f t="shared" ref="Q12" si="5">P12/L12*100</f>
        <v>83.728278041074262</v>
      </c>
      <c r="R12" s="17">
        <f t="shared" ref="R12" si="6">N12+P12</f>
        <v>114</v>
      </c>
      <c r="S12" s="18">
        <f t="shared" ref="S12" si="7">R12/M12*100</f>
        <v>84.350721420643751</v>
      </c>
    </row>
    <row r="13" spans="1:19" ht="16.5" thickBot="1">
      <c r="A13" s="20" t="s">
        <v>17</v>
      </c>
      <c r="B13" s="21"/>
      <c r="C13" s="22"/>
      <c r="D13" s="23">
        <f>SUM(D12:D12)</f>
        <v>881</v>
      </c>
      <c r="E13" s="23">
        <f>20%*D13</f>
        <v>176.20000000000002</v>
      </c>
      <c r="F13" s="23">
        <f>SUM(F12:F12)</f>
        <v>134</v>
      </c>
      <c r="G13" s="24">
        <f>F13/E13*100</f>
        <v>76.049943246311003</v>
      </c>
      <c r="H13" s="23">
        <f>SUM(H12:H12)</f>
        <v>479</v>
      </c>
      <c r="I13" s="23">
        <f>SUM(I12:I12)</f>
        <v>422</v>
      </c>
      <c r="J13" s="23">
        <f>SUM(J12:J12)</f>
        <v>901</v>
      </c>
      <c r="K13" s="23">
        <f>SUM(K12:K12)</f>
        <v>71.849999999999994</v>
      </c>
      <c r="L13" s="23">
        <f>SUM(L12:L12)</f>
        <v>63.3</v>
      </c>
      <c r="M13" s="23">
        <f>SUM(M12:M12)</f>
        <v>135.14999999999998</v>
      </c>
      <c r="N13" s="23">
        <f>SUM(N12:N12)</f>
        <v>61</v>
      </c>
      <c r="O13" s="24">
        <f>N13/K13*100</f>
        <v>84.899095337508697</v>
      </c>
      <c r="P13" s="25">
        <f>SUM(P12:P12)</f>
        <v>53</v>
      </c>
      <c r="Q13" s="24">
        <f>P13/L13*100</f>
        <v>83.728278041074262</v>
      </c>
      <c r="R13" s="23">
        <f>SUM(R12:R12)</f>
        <v>114</v>
      </c>
      <c r="S13" s="24">
        <f>R13/M13*100</f>
        <v>84.350721420643751</v>
      </c>
    </row>
    <row r="14" spans="1:1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A15" s="26" t="s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</sheetData>
  <mergeCells count="14">
    <mergeCell ref="N8:S8"/>
    <mergeCell ref="N9:O9"/>
    <mergeCell ref="P9:Q9"/>
    <mergeCell ref="R9:S9"/>
    <mergeCell ref="A3:S3"/>
    <mergeCell ref="A4:S4"/>
    <mergeCell ref="A8:A10"/>
    <mergeCell ref="B8:B10"/>
    <mergeCell ref="C8:C10"/>
    <mergeCell ref="D8:D10"/>
    <mergeCell ref="E8:E10"/>
    <mergeCell ref="F8:G9"/>
    <mergeCell ref="H8:J9"/>
    <mergeCell ref="K8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BENDAHARA</cp:lastModifiedBy>
  <dcterms:created xsi:type="dcterms:W3CDTF">2021-07-05T02:12:00Z</dcterms:created>
  <dcterms:modified xsi:type="dcterms:W3CDTF">2021-10-15T04:50:17Z</dcterms:modified>
</cp:coreProperties>
</file>