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cuments\2015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K36" i="1"/>
  <c r="L35" i="1"/>
  <c r="K35" i="1"/>
  <c r="L34" i="1"/>
  <c r="K34" i="1"/>
  <c r="L33" i="1"/>
  <c r="K33" i="1"/>
  <c r="L32" i="1"/>
  <c r="K32" i="1"/>
  <c r="J32" i="1"/>
  <c r="J40" i="1" s="1"/>
  <c r="I32" i="1"/>
  <c r="I40" i="1" s="1"/>
  <c r="F32" i="1"/>
  <c r="F40" i="1" s="1"/>
  <c r="E32" i="1"/>
  <c r="E40" i="1" s="1"/>
  <c r="L30" i="1"/>
  <c r="K30" i="1"/>
  <c r="L29" i="1"/>
  <c r="K29" i="1"/>
  <c r="L28" i="1"/>
  <c r="K28" i="1"/>
  <c r="L27" i="1"/>
  <c r="K27" i="1"/>
  <c r="J26" i="1"/>
  <c r="I26" i="1"/>
  <c r="F26" i="1"/>
  <c r="L26" i="1" s="1"/>
  <c r="E26" i="1"/>
  <c r="K26" i="1" s="1"/>
  <c r="L24" i="1"/>
  <c r="K24" i="1"/>
  <c r="H23" i="1"/>
  <c r="L23" i="1" s="1"/>
  <c r="L22" i="1" s="1"/>
  <c r="G23" i="1"/>
  <c r="K23" i="1" s="1"/>
  <c r="K22" i="1" s="1"/>
  <c r="J22" i="1"/>
  <c r="I22" i="1"/>
  <c r="H22" i="1"/>
  <c r="H40" i="1" s="1"/>
  <c r="G22" i="1"/>
  <c r="G40" i="1" s="1"/>
  <c r="F22" i="1"/>
  <c r="E22" i="1"/>
  <c r="L20" i="1"/>
  <c r="K20" i="1"/>
  <c r="H19" i="1"/>
  <c r="L19" i="1" s="1"/>
  <c r="G19" i="1"/>
  <c r="K19" i="1" s="1"/>
  <c r="H18" i="1"/>
  <c r="L18" i="1" s="1"/>
  <c r="G18" i="1"/>
  <c r="K18" i="1" s="1"/>
  <c r="H17" i="1"/>
  <c r="L17" i="1" s="1"/>
  <c r="G17" i="1"/>
  <c r="K17" i="1" s="1"/>
  <c r="L16" i="1"/>
  <c r="K16" i="1"/>
  <c r="H15" i="1"/>
  <c r="L15" i="1" s="1"/>
  <c r="G15" i="1"/>
  <c r="K15" i="1" s="1"/>
  <c r="L14" i="1"/>
  <c r="K14" i="1"/>
  <c r="L13" i="1"/>
  <c r="K13" i="1"/>
  <c r="H12" i="1"/>
  <c r="L12" i="1" s="1"/>
  <c r="L10" i="1" s="1"/>
  <c r="G12" i="1"/>
  <c r="K12" i="1" s="1"/>
  <c r="K10" i="1" s="1"/>
  <c r="L11" i="1"/>
  <c r="K11" i="1"/>
  <c r="J10" i="1"/>
  <c r="I10" i="1"/>
  <c r="H10" i="1"/>
  <c r="G10" i="1"/>
  <c r="F10" i="1"/>
  <c r="E10" i="1"/>
  <c r="L8" i="1"/>
  <c r="K8" i="1"/>
  <c r="K40" i="1" l="1"/>
  <c r="L40" i="1"/>
</calcChain>
</file>

<file path=xl/sharedStrings.xml><?xml version="1.0" encoding="utf-8"?>
<sst xmlns="http://schemas.openxmlformats.org/spreadsheetml/2006/main" count="82" uniqueCount="63">
  <si>
    <t>No. Urut</t>
  </si>
  <si>
    <t>GOL</t>
  </si>
  <si>
    <t>Nama Bidang Barang</t>
  </si>
  <si>
    <t>Keadaan 30-06-2015</t>
  </si>
  <si>
    <t>Mutasi/Perubahan selama</t>
  </si>
  <si>
    <t>Keadaan 12-12-2015</t>
  </si>
  <si>
    <t>Kode</t>
  </si>
  <si>
    <t xml:space="preserve"> 30  JUNI  2015 s/d  31 DESEMBER  2015</t>
  </si>
  <si>
    <t>Bidang</t>
  </si>
  <si>
    <t>Jumlah</t>
  </si>
  <si>
    <t>Bertambah</t>
  </si>
  <si>
    <t>Berkurang</t>
  </si>
  <si>
    <t>Barang</t>
  </si>
  <si>
    <t>Harga</t>
  </si>
  <si>
    <t xml:space="preserve">Jumlah </t>
  </si>
  <si>
    <t>6</t>
  </si>
  <si>
    <t>8</t>
  </si>
  <si>
    <t>10</t>
  </si>
  <si>
    <t>12</t>
  </si>
  <si>
    <t>01</t>
  </si>
  <si>
    <t>TANAH</t>
  </si>
  <si>
    <t>02</t>
  </si>
  <si>
    <t>PERALATAN DAN MESIN</t>
  </si>
  <si>
    <t>a. Alat-alat Besar</t>
  </si>
  <si>
    <t>03</t>
  </si>
  <si>
    <t>b. Alat-alat Angkutan</t>
  </si>
  <si>
    <t>04</t>
  </si>
  <si>
    <t>c. Alat-alat Bengkel dan Alat Ukur</t>
  </si>
  <si>
    <t>05</t>
  </si>
  <si>
    <t>d. Alat-alat Pertanian/Peternakan</t>
  </si>
  <si>
    <t>06</t>
  </si>
  <si>
    <t>e. Alat-alat Kantor dan Rumah Tangga &amp;</t>
  </si>
  <si>
    <t xml:space="preserve">   Alat Komputer</t>
  </si>
  <si>
    <t>07</t>
  </si>
  <si>
    <t>g. Alat-alat Studio dan Komunikasi</t>
  </si>
  <si>
    <t>08</t>
  </si>
  <si>
    <t>h. Alat-alat Kedokteran</t>
  </si>
  <si>
    <t>09</t>
  </si>
  <si>
    <t>i. Alat-alat Laboratorium</t>
  </si>
  <si>
    <t>j. Alat-alat Keamanan</t>
  </si>
  <si>
    <t>GEDUNG DAN BANGUNAN</t>
  </si>
  <si>
    <t>a. Bangunan Gedung</t>
  </si>
  <si>
    <t>b. Bangunan Monumen</t>
  </si>
  <si>
    <t>JALAN, IRIGASI DAN JARINGAN</t>
  </si>
  <si>
    <t>a. Jalan dan Jembatan</t>
  </si>
  <si>
    <t>b. Bangunan Air/Irigasi</t>
  </si>
  <si>
    <t>c. Instalasi</t>
  </si>
  <si>
    <t>d. Jaringan</t>
  </si>
  <si>
    <t>ASET TETAP LAINNYA</t>
  </si>
  <si>
    <t>a. Buku Perpustakaan</t>
  </si>
  <si>
    <t>b. Barang Bercorak Kesenian/Kebudayaan</t>
  </si>
  <si>
    <t>c. Hewan Ternak dan Tumbuhan</t>
  </si>
  <si>
    <t>d. Aset Tak berwujud</t>
  </si>
  <si>
    <t>KONSTRUKSI DALAM PENGERJAAN</t>
  </si>
  <si>
    <t>Demak,   31  DESEMBER    2015</t>
  </si>
  <si>
    <t>Mengetahui :</t>
  </si>
  <si>
    <t>Plt. Kepala Dinas Kesehatan</t>
  </si>
  <si>
    <t>Pengurus Barang</t>
  </si>
  <si>
    <t>Kabupaten Demak</t>
  </si>
  <si>
    <t>dr. Iko Umiati</t>
  </si>
  <si>
    <t>ERFENDI JOKO PURWANTO, Amd</t>
  </si>
  <si>
    <t xml:space="preserve">Nip. 19580224 198902 2001 </t>
  </si>
  <si>
    <t>Nip. 19651202 199310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</si>
</sst>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[$-421]dd\ mmmm\ yyyy;@"/>
    <numFmt numFmtId="165" formatCode="_(* #,##0.00_);_(* \(#,##0.00\);_(* &quot;-&quot;_);_(@_)"/>
    <numFmt numFmtId="166" formatCode="_(* #,##0_);_(* \(#,##0\);_(* &quot;-&quot;??_);_(@_)"/>
    <numFmt numFmtId="167" formatCode="_(* #,##0.0_);_(* \(#,##0.0\);_(* &quot;-&quot;??_);_(@_)"/>
    <numFmt numFmtId="168" formatCode="_(* #,##0.0000_);_(* \(#,##0.000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1" fontId="3" fillId="0" borderId="15" xfId="0" applyNumberFormat="1" applyFont="1" applyFill="1" applyBorder="1" applyAlignment="1">
      <alignment horizontal="center" vertical="center"/>
    </xf>
    <xf numFmtId="43" fontId="3" fillId="0" borderId="15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3" fontId="3" fillId="0" borderId="9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3" fontId="3" fillId="0" borderId="17" xfId="0" applyNumberFormat="1" applyFont="1" applyFill="1" applyBorder="1" applyAlignment="1">
      <alignment horizontal="center" vertical="center"/>
    </xf>
    <xf numFmtId="43" fontId="3" fillId="0" borderId="9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41" fontId="4" fillId="0" borderId="19" xfId="0" applyNumberFormat="1" applyFont="1" applyFill="1" applyBorder="1" applyAlignment="1">
      <alignment horizontal="center"/>
    </xf>
    <xf numFmtId="43" fontId="4" fillId="0" borderId="19" xfId="0" quotePrefix="1" applyNumberFormat="1" applyFont="1" applyFill="1" applyBorder="1" applyAlignment="1">
      <alignment horizontal="center"/>
    </xf>
    <xf numFmtId="0" fontId="3" fillId="0" borderId="8" xfId="0" applyFont="1" applyFill="1" applyBorder="1"/>
    <xf numFmtId="0" fontId="3" fillId="0" borderId="9" xfId="0" applyFont="1" applyFill="1" applyBorder="1"/>
    <xf numFmtId="41" fontId="3" fillId="0" borderId="9" xfId="0" applyNumberFormat="1" applyFont="1" applyFill="1" applyBorder="1"/>
    <xf numFmtId="43" fontId="3" fillId="0" borderId="9" xfId="0" applyNumberFormat="1" applyFont="1" applyFill="1" applyBorder="1"/>
    <xf numFmtId="0" fontId="3" fillId="0" borderId="19" xfId="0" applyFont="1" applyFill="1" applyBorder="1"/>
    <xf numFmtId="0" fontId="4" fillId="0" borderId="19" xfId="0" quotePrefix="1" applyFont="1" applyFill="1" applyBorder="1" applyAlignment="1">
      <alignment horizontal="center"/>
    </xf>
    <xf numFmtId="0" fontId="4" fillId="0" borderId="19" xfId="0" applyFont="1" applyFill="1" applyBorder="1" applyAlignment="1">
      <alignment horizontal="left"/>
    </xf>
    <xf numFmtId="0" fontId="2" fillId="0" borderId="19" xfId="0" applyFont="1" applyFill="1" applyBorder="1"/>
    <xf numFmtId="165" fontId="2" fillId="0" borderId="19" xfId="0" applyNumberFormat="1" applyFont="1" applyFill="1" applyBorder="1"/>
    <xf numFmtId="166" fontId="4" fillId="0" borderId="19" xfId="2" applyNumberFormat="1" applyFont="1" applyFill="1" applyBorder="1" applyAlignment="1"/>
    <xf numFmtId="43" fontId="4" fillId="0" borderId="19" xfId="2" applyNumberFormat="1" applyFont="1" applyFill="1" applyBorder="1" applyAlignment="1"/>
    <xf numFmtId="166" fontId="4" fillId="2" borderId="19" xfId="2" applyNumberFormat="1" applyFont="1" applyFill="1" applyBorder="1" applyAlignment="1"/>
    <xf numFmtId="43" fontId="4" fillId="2" borderId="19" xfId="2" applyNumberFormat="1" applyFont="1" applyFill="1" applyBorder="1" applyAlignment="1"/>
    <xf numFmtId="0" fontId="3" fillId="0" borderId="19" xfId="0" applyFont="1" applyFill="1" applyBorder="1" applyAlignment="1">
      <alignment horizontal="left"/>
    </xf>
    <xf numFmtId="166" fontId="0" fillId="0" borderId="19" xfId="0" applyNumberFormat="1" applyFill="1" applyBorder="1"/>
    <xf numFmtId="165" fontId="0" fillId="0" borderId="19" xfId="0" applyNumberFormat="1" applyFill="1" applyBorder="1"/>
    <xf numFmtId="166" fontId="3" fillId="0" borderId="19" xfId="0" applyNumberFormat="1" applyFont="1" applyFill="1" applyBorder="1" applyAlignment="1">
      <alignment horizontal="left" indent="1"/>
    </xf>
    <xf numFmtId="43" fontId="3" fillId="0" borderId="19" xfId="0" applyNumberFormat="1" applyFont="1" applyFill="1" applyBorder="1" applyAlignment="1">
      <alignment horizontal="left" indent="1"/>
    </xf>
    <xf numFmtId="166" fontId="3" fillId="2" borderId="19" xfId="0" applyNumberFormat="1" applyFont="1" applyFill="1" applyBorder="1" applyAlignment="1">
      <alignment horizontal="left" indent="1"/>
    </xf>
    <xf numFmtId="166" fontId="3" fillId="2" borderId="19" xfId="2" applyNumberFormat="1" applyFont="1" applyFill="1" applyBorder="1"/>
    <xf numFmtId="166" fontId="3" fillId="0" borderId="19" xfId="2" applyNumberFormat="1" applyFont="1" applyFill="1" applyBorder="1"/>
    <xf numFmtId="43" fontId="3" fillId="0" borderId="19" xfId="0" applyNumberFormat="1" applyFont="1" applyFill="1" applyBorder="1"/>
    <xf numFmtId="43" fontId="2" fillId="0" borderId="19" xfId="1" applyFont="1" applyFill="1" applyBorder="1"/>
    <xf numFmtId="165" fontId="4" fillId="0" borderId="19" xfId="2" applyNumberFormat="1" applyFont="1" applyFill="1" applyBorder="1" applyAlignment="1"/>
    <xf numFmtId="0" fontId="3" fillId="0" borderId="19" xfId="0" quotePrefix="1" applyFont="1" applyFill="1" applyBorder="1" applyAlignment="1">
      <alignment horizontal="center"/>
    </xf>
    <xf numFmtId="0" fontId="0" fillId="0" borderId="19" xfId="0" applyFill="1" applyBorder="1"/>
    <xf numFmtId="166" fontId="4" fillId="0" borderId="19" xfId="2" applyNumberFormat="1" applyFont="1" applyFill="1" applyBorder="1" applyAlignment="1">
      <alignment horizontal="left" indent="1"/>
    </xf>
    <xf numFmtId="165" fontId="4" fillId="0" borderId="19" xfId="2" applyNumberFormat="1" applyFont="1" applyFill="1" applyBorder="1" applyAlignment="1">
      <alignment horizontal="left" indent="1"/>
    </xf>
    <xf numFmtId="166" fontId="4" fillId="2" borderId="19" xfId="2" applyNumberFormat="1" applyFont="1" applyFill="1" applyBorder="1" applyAlignment="1">
      <alignment horizontal="left" indent="1"/>
    </xf>
    <xf numFmtId="41" fontId="3" fillId="0" borderId="19" xfId="2" applyFont="1" applyFill="1" applyBorder="1" applyAlignment="1">
      <alignment horizontal="center"/>
    </xf>
    <xf numFmtId="166" fontId="3" fillId="2" borderId="19" xfId="0" applyNumberFormat="1" applyFont="1" applyFill="1" applyBorder="1" applyAlignment="1"/>
    <xf numFmtId="43" fontId="3" fillId="2" borderId="19" xfId="0" applyNumberFormat="1" applyFont="1" applyFill="1" applyBorder="1" applyAlignment="1"/>
    <xf numFmtId="43" fontId="4" fillId="2" borderId="19" xfId="2" applyNumberFormat="1" applyFont="1" applyFill="1" applyBorder="1" applyAlignment="1">
      <alignment horizontal="left" indent="1"/>
    </xf>
    <xf numFmtId="43" fontId="1" fillId="0" borderId="19" xfId="1" applyFont="1" applyFill="1" applyBorder="1"/>
    <xf numFmtId="166" fontId="3" fillId="0" borderId="19" xfId="0" applyNumberFormat="1" applyFont="1" applyFill="1" applyBorder="1" applyAlignment="1"/>
    <xf numFmtId="165" fontId="3" fillId="0" borderId="19" xfId="0" applyNumberFormat="1" applyFont="1" applyFill="1" applyBorder="1" applyAlignment="1"/>
    <xf numFmtId="2" fontId="0" fillId="0" borderId="19" xfId="0" applyNumberFormat="1" applyFill="1" applyBorder="1"/>
    <xf numFmtId="2" fontId="0" fillId="2" borderId="19" xfId="0" applyNumberFormat="1" applyFill="1" applyBorder="1"/>
    <xf numFmtId="165" fontId="0" fillId="2" borderId="19" xfId="0" applyNumberFormat="1" applyFill="1" applyBorder="1"/>
    <xf numFmtId="165" fontId="0" fillId="2" borderId="19" xfId="0" applyNumberFormat="1" applyFill="1" applyBorder="1" applyAlignment="1">
      <alignment vertical="center"/>
    </xf>
    <xf numFmtId="165" fontId="3" fillId="0" borderId="19" xfId="0" applyNumberFormat="1" applyFont="1" applyFill="1" applyBorder="1" applyAlignment="1">
      <alignment horizontal="left" indent="1"/>
    </xf>
    <xf numFmtId="167" fontId="3" fillId="2" borderId="19" xfId="0" applyNumberFormat="1" applyFont="1" applyFill="1" applyBorder="1" applyAlignment="1">
      <alignment horizontal="left" indent="1"/>
    </xf>
    <xf numFmtId="0" fontId="3" fillId="0" borderId="19" xfId="0" quotePrefix="1" applyFont="1" applyFill="1" applyBorder="1"/>
    <xf numFmtId="167" fontId="3" fillId="2" borderId="19" xfId="2" applyNumberFormat="1" applyFont="1" applyFill="1" applyBorder="1"/>
    <xf numFmtId="43" fontId="4" fillId="0" borderId="19" xfId="2" applyNumberFormat="1" applyFont="1" applyFill="1" applyBorder="1" applyAlignment="1">
      <alignment horizontal="left" indent="1"/>
    </xf>
    <xf numFmtId="41" fontId="4" fillId="0" borderId="19" xfId="0" applyNumberFormat="1" applyFont="1" applyFill="1" applyBorder="1" applyAlignment="1"/>
    <xf numFmtId="165" fontId="4" fillId="0" borderId="19" xfId="0" applyNumberFormat="1" applyFont="1" applyFill="1" applyBorder="1" applyAlignment="1"/>
    <xf numFmtId="41" fontId="4" fillId="2" borderId="19" xfId="0" applyNumberFormat="1" applyFont="1" applyFill="1" applyBorder="1" applyAlignment="1"/>
    <xf numFmtId="43" fontId="4" fillId="2" borderId="19" xfId="0" applyNumberFormat="1" applyFont="1" applyFill="1" applyBorder="1" applyAlignment="1"/>
    <xf numFmtId="0" fontId="3" fillId="0" borderId="19" xfId="0" applyFont="1" applyFill="1" applyBorder="1" applyAlignment="1">
      <alignment horizontal="center"/>
    </xf>
    <xf numFmtId="43" fontId="3" fillId="2" borderId="19" xfId="0" applyNumberFormat="1" applyFont="1" applyFill="1" applyBorder="1" applyAlignment="1">
      <alignment horizontal="left" indent="1"/>
    </xf>
    <xf numFmtId="167" fontId="4" fillId="2" borderId="19" xfId="2" applyNumberFormat="1" applyFont="1" applyFill="1" applyBorder="1" applyAlignment="1">
      <alignment horizontal="left" indent="1"/>
    </xf>
    <xf numFmtId="165" fontId="4" fillId="2" borderId="19" xfId="2" applyNumberFormat="1" applyFont="1" applyFill="1" applyBorder="1" applyAlignment="1"/>
    <xf numFmtId="165" fontId="1" fillId="0" borderId="19" xfId="2" applyNumberFormat="1" applyFont="1" applyFill="1" applyBorder="1"/>
    <xf numFmtId="166" fontId="3" fillId="0" borderId="19" xfId="2" applyNumberFormat="1" applyFont="1" applyFill="1" applyBorder="1" applyAlignment="1">
      <alignment horizontal="left" indent="1"/>
    </xf>
    <xf numFmtId="43" fontId="3" fillId="0" borderId="19" xfId="2" applyNumberFormat="1" applyFont="1" applyFill="1" applyBorder="1" applyAlignment="1">
      <alignment horizontal="left" indent="1"/>
    </xf>
    <xf numFmtId="166" fontId="3" fillId="2" borderId="19" xfId="2" applyNumberFormat="1" applyFont="1" applyFill="1" applyBorder="1" applyAlignment="1">
      <alignment horizontal="left" indent="1"/>
    </xf>
    <xf numFmtId="43" fontId="3" fillId="2" borderId="19" xfId="2" applyNumberFormat="1" applyFont="1" applyFill="1" applyBorder="1" applyAlignment="1">
      <alignment horizontal="left" indent="1"/>
    </xf>
    <xf numFmtId="43" fontId="0" fillId="0" borderId="19" xfId="1" applyFont="1" applyFill="1" applyBorder="1"/>
    <xf numFmtId="43" fontId="4" fillId="2" borderId="19" xfId="1" applyFont="1" applyFill="1" applyBorder="1" applyAlignment="1"/>
    <xf numFmtId="43" fontId="4" fillId="2" borderId="19" xfId="1" applyNumberFormat="1" applyFont="1" applyFill="1" applyBorder="1" applyAlignment="1"/>
    <xf numFmtId="165" fontId="3" fillId="2" borderId="19" xfId="2" applyNumberFormat="1" applyFont="1" applyFill="1" applyBorder="1" applyAlignment="1">
      <alignment horizontal="center"/>
    </xf>
    <xf numFmtId="166" fontId="3" fillId="0" borderId="19" xfId="0" applyNumberFormat="1" applyFont="1" applyFill="1" applyBorder="1" applyAlignment="1">
      <alignment horizontal="right" indent="1"/>
    </xf>
    <xf numFmtId="41" fontId="3" fillId="0" borderId="19" xfId="0" applyNumberFormat="1" applyFont="1" applyFill="1" applyBorder="1" applyAlignment="1">
      <alignment horizontal="left" indent="1"/>
    </xf>
    <xf numFmtId="41" fontId="4" fillId="0" borderId="19" xfId="2" applyNumberFormat="1" applyFont="1" applyFill="1" applyBorder="1" applyAlignment="1">
      <alignment horizontal="left" indent="1"/>
    </xf>
    <xf numFmtId="166" fontId="4" fillId="0" borderId="19" xfId="0" applyNumberFormat="1" applyFont="1" applyFill="1" applyBorder="1" applyAlignment="1">
      <alignment horizontal="left" indent="1"/>
    </xf>
    <xf numFmtId="43" fontId="4" fillId="0" borderId="19" xfId="0" applyNumberFormat="1" applyFont="1" applyFill="1" applyBorder="1" applyAlignment="1">
      <alignment horizontal="left" indent="1"/>
    </xf>
    <xf numFmtId="166" fontId="3" fillId="0" borderId="19" xfId="2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41" fontId="3" fillId="0" borderId="9" xfId="0" applyNumberFormat="1" applyFont="1" applyFill="1" applyBorder="1" applyAlignment="1">
      <alignment horizontal="left" indent="1"/>
    </xf>
    <xf numFmtId="166" fontId="3" fillId="0" borderId="9" xfId="0" applyNumberFormat="1" applyFont="1" applyFill="1" applyBorder="1" applyAlignment="1"/>
    <xf numFmtId="166" fontId="3" fillId="0" borderId="9" xfId="0" applyNumberFormat="1" applyFont="1" applyFill="1" applyBorder="1" applyAlignment="1">
      <alignment horizontal="left" indent="1"/>
    </xf>
    <xf numFmtId="43" fontId="3" fillId="0" borderId="9" xfId="0" applyNumberFormat="1" applyFont="1" applyFill="1" applyBorder="1" applyAlignment="1">
      <alignment horizontal="left" indent="1"/>
    </xf>
    <xf numFmtId="166" fontId="3" fillId="0" borderId="9" xfId="2" applyNumberFormat="1" applyFont="1" applyFill="1" applyBorder="1"/>
    <xf numFmtId="0" fontId="4" fillId="0" borderId="19" xfId="0" applyFont="1" applyFill="1" applyBorder="1"/>
    <xf numFmtId="41" fontId="0" fillId="0" borderId="19" xfId="0" applyNumberFormat="1" applyFill="1" applyBorder="1"/>
    <xf numFmtId="41" fontId="1" fillId="0" borderId="19" xfId="2" applyNumberFormat="1" applyFont="1" applyFill="1" applyBorder="1"/>
    <xf numFmtId="43" fontId="1" fillId="0" borderId="19" xfId="2" applyNumberFormat="1" applyFont="1" applyFill="1" applyBorder="1"/>
    <xf numFmtId="0" fontId="0" fillId="0" borderId="0" xfId="0" applyFill="1"/>
    <xf numFmtId="41" fontId="0" fillId="0" borderId="0" xfId="0" applyNumberFormat="1" applyFill="1"/>
    <xf numFmtId="43" fontId="0" fillId="0" borderId="0" xfId="0" applyNumberFormat="1" applyFill="1"/>
    <xf numFmtId="0" fontId="5" fillId="0" borderId="0" xfId="0" applyFont="1" applyFill="1"/>
    <xf numFmtId="41" fontId="5" fillId="0" borderId="0" xfId="0" applyNumberFormat="1" applyFont="1" applyFill="1"/>
    <xf numFmtId="168" fontId="5" fillId="0" borderId="0" xfId="0" applyNumberFormat="1" applyFont="1" applyFill="1"/>
    <xf numFmtId="43" fontId="5" fillId="0" borderId="0" xfId="0" applyNumberFormat="1" applyFont="1" applyFill="1"/>
    <xf numFmtId="0" fontId="6" fillId="0" borderId="0" xfId="0" applyFont="1" applyFill="1" applyAlignment="1">
      <alignment horizontal="center"/>
    </xf>
    <xf numFmtId="41" fontId="7" fillId="0" borderId="0" xfId="0" applyNumberFormat="1" applyFont="1" applyFill="1" applyAlignment="1"/>
    <xf numFmtId="41" fontId="7" fillId="0" borderId="0" xfId="0" applyNumberFormat="1" applyFont="1" applyFill="1"/>
    <xf numFmtId="43" fontId="7" fillId="0" borderId="0" xfId="0" applyNumberFormat="1" applyFont="1" applyFill="1"/>
    <xf numFmtId="41" fontId="6" fillId="0" borderId="0" xfId="0" applyNumberFormat="1" applyFont="1" applyFill="1"/>
    <xf numFmtId="0" fontId="7" fillId="0" borderId="0" xfId="0" applyFont="1" applyFill="1" applyAlignment="1">
      <alignment horizontal="center"/>
    </xf>
    <xf numFmtId="43" fontId="3" fillId="0" borderId="0" xfId="0" applyNumberFormat="1" applyFont="1" applyFill="1"/>
    <xf numFmtId="0" fontId="6" fillId="0" borderId="0" xfId="0" applyFont="1" applyFill="1"/>
    <xf numFmtId="43" fontId="8" fillId="0" borderId="0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horizontal="center"/>
    </xf>
    <xf numFmtId="41" fontId="9" fillId="0" borderId="0" xfId="0" applyNumberFormat="1" applyFont="1" applyFill="1" applyAlignment="1"/>
    <xf numFmtId="43" fontId="9" fillId="0" borderId="0" xfId="0" applyNumberFormat="1" applyFont="1" applyFill="1" applyAlignment="1"/>
    <xf numFmtId="43" fontId="7" fillId="0" borderId="0" xfId="0" applyNumberFormat="1" applyFont="1" applyFill="1" applyAlignme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%20Lama\%23%20BMD%20DKK\%23%202015%20BMD\OK%20DKK%20SMT%202%20TAHUN%202015\OK%20DKK%20SMT%202%20TAHUN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. REKON 1"/>
      <sheetName val="LAMP.BA REKON 2 new (2)"/>
      <sheetName val="BA REKON INTERN"/>
      <sheetName val="BA REKON EKSTERN"/>
      <sheetName val="Pengadaan 2014"/>
      <sheetName val="LAPMUTASI"/>
      <sheetName val="REKAPMUTASI 2015"/>
      <sheetName val="dfatr mutasi 2"/>
      <sheetName val="BI 2015"/>
      <sheetName val="REKAPBI (2015)"/>
      <sheetName val="KIB A"/>
      <sheetName val="KIB B"/>
      <sheetName val="KIB C"/>
      <sheetName val="KIB D"/>
      <sheetName val="KIB E"/>
      <sheetName val="KIB F"/>
      <sheetName val="daftar mutasi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1">
          <cell r="S131">
            <v>1</v>
          </cell>
          <cell r="T131">
            <v>361000000</v>
          </cell>
        </row>
        <row r="4455">
          <cell r="S4455">
            <v>1</v>
          </cell>
          <cell r="T4455">
            <v>1000000</v>
          </cell>
        </row>
        <row r="4456">
          <cell r="S4456">
            <v>1</v>
          </cell>
          <cell r="T4456">
            <v>20000000</v>
          </cell>
        </row>
        <row r="4457">
          <cell r="S4457">
            <v>5</v>
          </cell>
          <cell r="T4457">
            <v>15900000</v>
          </cell>
        </row>
        <row r="4458">
          <cell r="S4458">
            <v>1</v>
          </cell>
          <cell r="T4458">
            <v>12800000</v>
          </cell>
        </row>
        <row r="4459">
          <cell r="S4459">
            <v>2</v>
          </cell>
          <cell r="T4459">
            <v>6600000</v>
          </cell>
        </row>
        <row r="4460">
          <cell r="S4460">
            <v>2</v>
          </cell>
          <cell r="T4460">
            <v>800000</v>
          </cell>
        </row>
        <row r="4461">
          <cell r="S4461">
            <v>1</v>
          </cell>
          <cell r="T4461">
            <v>700000</v>
          </cell>
        </row>
        <row r="4462">
          <cell r="S4462">
            <v>25</v>
          </cell>
          <cell r="T4462">
            <v>24250000</v>
          </cell>
        </row>
        <row r="4463">
          <cell r="S4463">
            <v>3</v>
          </cell>
          <cell r="T4463">
            <v>3900000</v>
          </cell>
        </row>
        <row r="4464">
          <cell r="S4464">
            <v>1</v>
          </cell>
          <cell r="T4464">
            <v>2250000</v>
          </cell>
        </row>
        <row r="4465">
          <cell r="S4465">
            <v>1</v>
          </cell>
          <cell r="T4465">
            <v>950000</v>
          </cell>
        </row>
        <row r="4466">
          <cell r="S4466">
            <v>2</v>
          </cell>
          <cell r="T4466">
            <v>1200000</v>
          </cell>
        </row>
        <row r="4467">
          <cell r="S4467">
            <v>1</v>
          </cell>
          <cell r="T4467">
            <v>4400000</v>
          </cell>
        </row>
        <row r="4468">
          <cell r="S4468">
            <v>1</v>
          </cell>
          <cell r="T4468">
            <v>5300000</v>
          </cell>
        </row>
        <row r="4469">
          <cell r="S4469">
            <v>1</v>
          </cell>
          <cell r="T4469">
            <v>5700000</v>
          </cell>
        </row>
        <row r="4470">
          <cell r="S4470">
            <v>1</v>
          </cell>
          <cell r="T4470">
            <v>5500000</v>
          </cell>
        </row>
        <row r="4471">
          <cell r="S4471">
            <v>5</v>
          </cell>
          <cell r="T4471">
            <v>17500000</v>
          </cell>
        </row>
        <row r="4472">
          <cell r="S4472">
            <v>2</v>
          </cell>
          <cell r="T4472">
            <v>18460000</v>
          </cell>
        </row>
        <row r="4473">
          <cell r="S4473">
            <v>2</v>
          </cell>
          <cell r="T4473">
            <v>14960000</v>
          </cell>
        </row>
        <row r="4474">
          <cell r="S4474">
            <v>1</v>
          </cell>
          <cell r="T4474">
            <v>5975000</v>
          </cell>
        </row>
        <row r="4475">
          <cell r="S4475">
            <v>1</v>
          </cell>
          <cell r="T4475">
            <v>1720000</v>
          </cell>
        </row>
        <row r="4476">
          <cell r="S4476">
            <v>1</v>
          </cell>
          <cell r="T4476">
            <v>1510000</v>
          </cell>
        </row>
        <row r="4477">
          <cell r="S4477">
            <v>1</v>
          </cell>
          <cell r="T4477">
            <v>680000</v>
          </cell>
        </row>
        <row r="4478">
          <cell r="S4478">
            <v>1</v>
          </cell>
          <cell r="T4478">
            <v>900000</v>
          </cell>
        </row>
        <row r="4479">
          <cell r="S4479">
            <v>1</v>
          </cell>
          <cell r="T4479">
            <v>1600000</v>
          </cell>
        </row>
        <row r="4480">
          <cell r="S4480">
            <v>1</v>
          </cell>
          <cell r="T4480">
            <v>6000000</v>
          </cell>
        </row>
        <row r="4481">
          <cell r="S4481">
            <v>1</v>
          </cell>
          <cell r="T4481">
            <v>3300000</v>
          </cell>
        </row>
        <row r="4482">
          <cell r="S4482">
            <v>2</v>
          </cell>
          <cell r="T4482">
            <v>4100000</v>
          </cell>
        </row>
        <row r="4483">
          <cell r="S4483">
            <v>1</v>
          </cell>
          <cell r="T4483">
            <v>3187500</v>
          </cell>
        </row>
        <row r="4484">
          <cell r="S4484">
            <v>1</v>
          </cell>
          <cell r="T4484">
            <v>9150000</v>
          </cell>
        </row>
        <row r="4485">
          <cell r="S4485">
            <v>1</v>
          </cell>
          <cell r="T4485">
            <v>3000000</v>
          </cell>
        </row>
        <row r="4486">
          <cell r="S4486">
            <v>1</v>
          </cell>
          <cell r="T4486">
            <v>5000000</v>
          </cell>
        </row>
        <row r="4487">
          <cell r="S4487">
            <v>1</v>
          </cell>
          <cell r="T4487">
            <v>5000000</v>
          </cell>
        </row>
        <row r="4488">
          <cell r="S4488">
            <v>5</v>
          </cell>
          <cell r="T4488">
            <v>2500000</v>
          </cell>
        </row>
        <row r="4489">
          <cell r="S4489">
            <v>4</v>
          </cell>
          <cell r="T4489">
            <v>34000000</v>
          </cell>
        </row>
        <row r="4490">
          <cell r="S4490">
            <v>1</v>
          </cell>
          <cell r="T4490">
            <v>3633000</v>
          </cell>
        </row>
        <row r="4491">
          <cell r="S4491">
            <v>5</v>
          </cell>
          <cell r="T4491">
            <v>5000000</v>
          </cell>
        </row>
        <row r="4492">
          <cell r="S4492">
            <v>3</v>
          </cell>
          <cell r="T4492">
            <v>2250000</v>
          </cell>
        </row>
        <row r="4493">
          <cell r="S4493">
            <v>2</v>
          </cell>
          <cell r="T4493">
            <v>1500000</v>
          </cell>
        </row>
        <row r="4494">
          <cell r="S4494">
            <v>2</v>
          </cell>
          <cell r="T4494">
            <v>6840000</v>
          </cell>
        </row>
        <row r="4700">
          <cell r="S4700">
            <v>1</v>
          </cell>
          <cell r="T4700">
            <v>2300000</v>
          </cell>
        </row>
        <row r="4701">
          <cell r="S4701">
            <v>1</v>
          </cell>
          <cell r="T4701">
            <v>3000000</v>
          </cell>
        </row>
        <row r="4702">
          <cell r="S4702">
            <v>1</v>
          </cell>
          <cell r="T4702">
            <v>8000000</v>
          </cell>
        </row>
        <row r="7603">
          <cell r="S7603">
            <v>5</v>
          </cell>
          <cell r="T7603">
            <v>139432500</v>
          </cell>
        </row>
        <row r="7861">
          <cell r="S7861">
            <v>1</v>
          </cell>
          <cell r="T7861">
            <v>69900000</v>
          </cell>
        </row>
        <row r="8036">
          <cell r="T8036">
            <v>509759000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sqref="A1:L52"/>
    </sheetView>
  </sheetViews>
  <sheetFormatPr defaultRowHeight="15" x14ac:dyDescent="0.25"/>
  <cols>
    <col min="1" max="1" width="5.140625" customWidth="1"/>
    <col min="2" max="2" width="6.5703125" customWidth="1"/>
    <col min="3" max="3" width="9.28515625" bestFit="1" customWidth="1"/>
    <col min="4" max="4" width="45.5703125" customWidth="1"/>
    <col min="5" max="5" width="10.5703125" bestFit="1" customWidth="1"/>
    <col min="6" max="6" width="20.140625" customWidth="1"/>
    <col min="7" max="7" width="11.42578125" customWidth="1"/>
    <col min="8" max="8" width="19" customWidth="1"/>
    <col min="9" max="9" width="12" customWidth="1"/>
    <col min="10" max="10" width="20.7109375" customWidth="1"/>
    <col min="11" max="11" width="12.7109375" customWidth="1"/>
    <col min="12" max="12" width="18.7109375" bestFit="1" customWidth="1"/>
  </cols>
  <sheetData>
    <row r="1" spans="1:12" x14ac:dyDescent="0.25">
      <c r="A1" s="1" t="s">
        <v>0</v>
      </c>
      <c r="B1" s="2" t="s">
        <v>1</v>
      </c>
      <c r="C1" s="3"/>
      <c r="D1" s="2" t="s">
        <v>2</v>
      </c>
      <c r="E1" s="4" t="s">
        <v>3</v>
      </c>
      <c r="F1" s="5"/>
      <c r="G1" s="6" t="s">
        <v>4</v>
      </c>
      <c r="H1" s="7"/>
      <c r="I1" s="7"/>
      <c r="J1" s="8"/>
      <c r="K1" s="4" t="s">
        <v>5</v>
      </c>
      <c r="L1" s="5"/>
    </row>
    <row r="2" spans="1:12" x14ac:dyDescent="0.25">
      <c r="A2" s="9"/>
      <c r="B2" s="10"/>
      <c r="C2" s="11" t="s">
        <v>6</v>
      </c>
      <c r="D2" s="10"/>
      <c r="E2" s="12"/>
      <c r="F2" s="13"/>
      <c r="G2" s="14" t="s">
        <v>7</v>
      </c>
      <c r="H2" s="15"/>
      <c r="I2" s="15"/>
      <c r="J2" s="16"/>
      <c r="K2" s="12"/>
      <c r="L2" s="13"/>
    </row>
    <row r="3" spans="1:12" x14ac:dyDescent="0.25">
      <c r="A3" s="9"/>
      <c r="B3" s="10"/>
      <c r="C3" s="11" t="s">
        <v>8</v>
      </c>
      <c r="D3" s="10"/>
      <c r="E3" s="17" t="s">
        <v>9</v>
      </c>
      <c r="F3" s="18" t="s">
        <v>9</v>
      </c>
      <c r="G3" s="19" t="s">
        <v>10</v>
      </c>
      <c r="H3" s="20"/>
      <c r="I3" s="19" t="s">
        <v>11</v>
      </c>
      <c r="J3" s="20"/>
      <c r="K3" s="17" t="s">
        <v>9</v>
      </c>
      <c r="L3" s="18" t="s">
        <v>9</v>
      </c>
    </row>
    <row r="4" spans="1:12" x14ac:dyDescent="0.25">
      <c r="A4" s="9"/>
      <c r="B4" s="10"/>
      <c r="C4" s="11" t="s">
        <v>12</v>
      </c>
      <c r="D4" s="10"/>
      <c r="E4" s="21" t="s">
        <v>12</v>
      </c>
      <c r="F4" s="22" t="s">
        <v>13</v>
      </c>
      <c r="G4" s="21" t="s">
        <v>9</v>
      </c>
      <c r="H4" s="22" t="s">
        <v>14</v>
      </c>
      <c r="I4" s="21" t="s">
        <v>9</v>
      </c>
      <c r="J4" s="22" t="s">
        <v>14</v>
      </c>
      <c r="K4" s="21" t="s">
        <v>12</v>
      </c>
      <c r="L4" s="22" t="s">
        <v>13</v>
      </c>
    </row>
    <row r="5" spans="1:12" x14ac:dyDescent="0.25">
      <c r="A5" s="23"/>
      <c r="B5" s="24"/>
      <c r="C5" s="11"/>
      <c r="D5" s="24"/>
      <c r="E5" s="25"/>
      <c r="F5" s="26"/>
      <c r="G5" s="25" t="s">
        <v>12</v>
      </c>
      <c r="H5" s="26" t="s">
        <v>13</v>
      </c>
      <c r="I5" s="25" t="s">
        <v>12</v>
      </c>
      <c r="J5" s="26" t="s">
        <v>13</v>
      </c>
      <c r="K5" s="21"/>
      <c r="L5" s="27"/>
    </row>
    <row r="6" spans="1:12" x14ac:dyDescent="0.25">
      <c r="A6" s="28">
        <v>1</v>
      </c>
      <c r="B6" s="29">
        <v>2</v>
      </c>
      <c r="C6" s="29">
        <v>3</v>
      </c>
      <c r="D6" s="29">
        <v>4</v>
      </c>
      <c r="E6" s="30">
        <v>5</v>
      </c>
      <c r="F6" s="31" t="s">
        <v>15</v>
      </c>
      <c r="G6" s="30">
        <v>7</v>
      </c>
      <c r="H6" s="31" t="s">
        <v>16</v>
      </c>
      <c r="I6" s="30">
        <v>9</v>
      </c>
      <c r="J6" s="31" t="s">
        <v>17</v>
      </c>
      <c r="K6" s="30">
        <v>11</v>
      </c>
      <c r="L6" s="31" t="s">
        <v>18</v>
      </c>
    </row>
    <row r="7" spans="1:12" x14ac:dyDescent="0.25">
      <c r="A7" s="32"/>
      <c r="B7" s="33"/>
      <c r="C7" s="33"/>
      <c r="D7" s="33"/>
      <c r="E7" s="34"/>
      <c r="F7" s="35"/>
      <c r="G7" s="34"/>
      <c r="H7" s="35"/>
      <c r="I7" s="34"/>
      <c r="J7" s="35"/>
      <c r="K7" s="34"/>
      <c r="L7" s="35"/>
    </row>
    <row r="8" spans="1:12" x14ac:dyDescent="0.25">
      <c r="A8" s="36">
        <v>1</v>
      </c>
      <c r="B8" s="37" t="s">
        <v>19</v>
      </c>
      <c r="C8" s="37" t="s">
        <v>19</v>
      </c>
      <c r="D8" s="38" t="s">
        <v>20</v>
      </c>
      <c r="E8" s="39">
        <v>15</v>
      </c>
      <c r="F8" s="40">
        <v>2152520000</v>
      </c>
      <c r="G8" s="41">
        <v>0</v>
      </c>
      <c r="H8" s="42">
        <v>0</v>
      </c>
      <c r="I8" s="43">
        <v>11</v>
      </c>
      <c r="J8" s="44">
        <v>1640720000</v>
      </c>
      <c r="K8" s="41">
        <f>E8+G8-I8</f>
        <v>4</v>
      </c>
      <c r="L8" s="42">
        <f>F8+H8-J8</f>
        <v>511800000</v>
      </c>
    </row>
    <row r="9" spans="1:12" x14ac:dyDescent="0.25">
      <c r="A9" s="36"/>
      <c r="B9" s="36"/>
      <c r="C9" s="36"/>
      <c r="D9" s="45"/>
      <c r="E9" s="46"/>
      <c r="F9" s="47"/>
      <c r="G9" s="48"/>
      <c r="H9" s="49"/>
      <c r="I9" s="50"/>
      <c r="J9" s="51"/>
      <c r="K9" s="52"/>
      <c r="L9" s="53"/>
    </row>
    <row r="10" spans="1:12" x14ac:dyDescent="0.25">
      <c r="A10" s="36">
        <v>2</v>
      </c>
      <c r="B10" s="37" t="s">
        <v>21</v>
      </c>
      <c r="C10" s="36"/>
      <c r="D10" s="38" t="s">
        <v>22</v>
      </c>
      <c r="E10" s="54">
        <f>SUM(E11:E20)</f>
        <v>17147</v>
      </c>
      <c r="F10" s="54">
        <f>SUM(F11:F20)</f>
        <v>51493533271.93</v>
      </c>
      <c r="G10" s="55">
        <f>G11+G12+G13+G14+G15+G16+G17+G18+G19+G20</f>
        <v>105</v>
      </c>
      <c r="H10" s="55">
        <f t="shared" ref="H10:L10" si="0">H11+H12+H13+H14+H15+H16+H17+H18+H19+H20</f>
        <v>852648000</v>
      </c>
      <c r="I10" s="55">
        <f t="shared" si="0"/>
        <v>15175</v>
      </c>
      <c r="J10" s="55">
        <f t="shared" si="0"/>
        <v>28436454133.529999</v>
      </c>
      <c r="K10" s="55">
        <f t="shared" si="0"/>
        <v>2077</v>
      </c>
      <c r="L10" s="42">
        <f t="shared" si="0"/>
        <v>23909727138.400002</v>
      </c>
    </row>
    <row r="11" spans="1:12" x14ac:dyDescent="0.25">
      <c r="A11" s="36"/>
      <c r="B11" s="56"/>
      <c r="C11" s="56" t="s">
        <v>21</v>
      </c>
      <c r="D11" s="45" t="s">
        <v>23</v>
      </c>
      <c r="E11" s="57">
        <v>0</v>
      </c>
      <c r="F11" s="47">
        <v>0</v>
      </c>
      <c r="G11" s="58"/>
      <c r="H11" s="59"/>
      <c r="I11" s="60"/>
      <c r="J11" s="60"/>
      <c r="K11" s="41">
        <f>E11+G11-I11</f>
        <v>0</v>
      </c>
      <c r="L11" s="42">
        <f>F11+H11-J11</f>
        <v>0</v>
      </c>
    </row>
    <row r="12" spans="1:12" x14ac:dyDescent="0.25">
      <c r="A12" s="36"/>
      <c r="B12" s="56"/>
      <c r="C12" s="56" t="s">
        <v>24</v>
      </c>
      <c r="D12" s="45" t="s">
        <v>25</v>
      </c>
      <c r="E12" s="57">
        <v>215</v>
      </c>
      <c r="F12" s="47">
        <v>8866475294.0799999</v>
      </c>
      <c r="G12" s="61">
        <f>'[1]dfatr mutasi 2'!S131</f>
        <v>1</v>
      </c>
      <c r="H12" s="61">
        <f>'[1]dfatr mutasi 2'!T131</f>
        <v>361000000</v>
      </c>
      <c r="I12" s="62">
        <v>97</v>
      </c>
      <c r="J12" s="63">
        <v>2948899255.6199999</v>
      </c>
      <c r="K12" s="41">
        <f t="shared" ref="K12:L20" si="1">E12+G12-I12</f>
        <v>119</v>
      </c>
      <c r="L12" s="42">
        <f t="shared" si="1"/>
        <v>6278576038.46</v>
      </c>
    </row>
    <row r="13" spans="1:12" x14ac:dyDescent="0.25">
      <c r="A13" s="36"/>
      <c r="B13" s="56"/>
      <c r="C13" s="56" t="s">
        <v>26</v>
      </c>
      <c r="D13" s="45" t="s">
        <v>27</v>
      </c>
      <c r="E13" s="57">
        <v>0</v>
      </c>
      <c r="F13" s="47">
        <v>0</v>
      </c>
      <c r="G13" s="58">
        <v>0</v>
      </c>
      <c r="H13" s="59">
        <v>0</v>
      </c>
      <c r="I13" s="60"/>
      <c r="J13" s="64"/>
      <c r="K13" s="41">
        <f t="shared" si="1"/>
        <v>0</v>
      </c>
      <c r="L13" s="42">
        <f t="shared" si="1"/>
        <v>0</v>
      </c>
    </row>
    <row r="14" spans="1:12" x14ac:dyDescent="0.25">
      <c r="A14" s="36"/>
      <c r="B14" s="56"/>
      <c r="C14" s="56" t="s">
        <v>28</v>
      </c>
      <c r="D14" s="45" t="s">
        <v>29</v>
      </c>
      <c r="E14" s="57">
        <v>0</v>
      </c>
      <c r="F14" s="47">
        <v>0</v>
      </c>
      <c r="G14" s="58">
        <v>0</v>
      </c>
      <c r="H14" s="59">
        <v>0</v>
      </c>
      <c r="I14" s="60"/>
      <c r="J14" s="64"/>
      <c r="K14" s="41">
        <f t="shared" si="1"/>
        <v>0</v>
      </c>
      <c r="L14" s="42">
        <f t="shared" si="1"/>
        <v>0</v>
      </c>
    </row>
    <row r="15" spans="1:12" x14ac:dyDescent="0.25">
      <c r="A15" s="36"/>
      <c r="B15" s="56"/>
      <c r="C15" s="56" t="s">
        <v>30</v>
      </c>
      <c r="D15" s="45" t="s">
        <v>31</v>
      </c>
      <c r="E15" s="65">
        <v>8809</v>
      </c>
      <c r="F15" s="47">
        <v>11590794948</v>
      </c>
      <c r="G15" s="66">
        <f>SUM('[1]dfatr mutasi 2'!S4455:S4494)</f>
        <v>95</v>
      </c>
      <c r="H15" s="66">
        <f>SUM('[1]dfatr mutasi 2'!T4455:T4494)</f>
        <v>269015500</v>
      </c>
      <c r="I15" s="62">
        <v>8236</v>
      </c>
      <c r="J15" s="63">
        <v>9500690574.6700001</v>
      </c>
      <c r="K15" s="41">
        <f t="shared" si="1"/>
        <v>668</v>
      </c>
      <c r="L15" s="42">
        <f t="shared" si="1"/>
        <v>2359119873.3299999</v>
      </c>
    </row>
    <row r="16" spans="1:12" x14ac:dyDescent="0.25">
      <c r="A16" s="36"/>
      <c r="B16" s="56"/>
      <c r="C16" s="56"/>
      <c r="D16" s="45" t="s">
        <v>32</v>
      </c>
      <c r="E16" s="57">
        <v>0</v>
      </c>
      <c r="F16" s="47">
        <v>0</v>
      </c>
      <c r="G16" s="66"/>
      <c r="H16" s="67"/>
      <c r="I16" s="62"/>
      <c r="J16" s="63"/>
      <c r="K16" s="41">
        <f t="shared" si="1"/>
        <v>0</v>
      </c>
      <c r="L16" s="42">
        <f t="shared" si="1"/>
        <v>0</v>
      </c>
    </row>
    <row r="17" spans="1:12" x14ac:dyDescent="0.25">
      <c r="A17" s="36"/>
      <c r="B17" s="56"/>
      <c r="C17" s="56" t="s">
        <v>33</v>
      </c>
      <c r="D17" s="45" t="s">
        <v>34</v>
      </c>
      <c r="E17" s="68">
        <v>261</v>
      </c>
      <c r="F17" s="47">
        <v>979136800.85000002</v>
      </c>
      <c r="G17" s="66">
        <f>SUM('[1]dfatr mutasi 2'!S4700:S4702)</f>
        <v>3</v>
      </c>
      <c r="H17" s="66">
        <f>SUM('[1]dfatr mutasi 2'!T4700:T4702)</f>
        <v>13300000</v>
      </c>
      <c r="I17" s="69">
        <v>209</v>
      </c>
      <c r="J17" s="70">
        <v>428967300.85000002</v>
      </c>
      <c r="K17" s="41">
        <f t="shared" si="1"/>
        <v>55</v>
      </c>
      <c r="L17" s="42">
        <f t="shared" si="1"/>
        <v>563469500</v>
      </c>
    </row>
    <row r="18" spans="1:12" x14ac:dyDescent="0.25">
      <c r="A18" s="36"/>
      <c r="B18" s="56"/>
      <c r="C18" s="56" t="s">
        <v>35</v>
      </c>
      <c r="D18" s="45" t="s">
        <v>36</v>
      </c>
      <c r="E18" s="68">
        <v>7146</v>
      </c>
      <c r="F18" s="71">
        <v>24427433921</v>
      </c>
      <c r="G18" s="66">
        <f>SUM('[1]dfatr mutasi 2'!S7603)</f>
        <v>5</v>
      </c>
      <c r="H18" s="66">
        <f>SUM('[1]dfatr mutasi 2'!T7603)</f>
        <v>139432500</v>
      </c>
      <c r="I18" s="62">
        <v>6042</v>
      </c>
      <c r="J18" s="63">
        <v>13175905444.389999</v>
      </c>
      <c r="K18" s="41">
        <f t="shared" si="1"/>
        <v>1109</v>
      </c>
      <c r="L18" s="42">
        <f t="shared" si="1"/>
        <v>11390960976.610001</v>
      </c>
    </row>
    <row r="19" spans="1:12" x14ac:dyDescent="0.25">
      <c r="A19" s="36"/>
      <c r="B19" s="56"/>
      <c r="C19" s="56" t="s">
        <v>37</v>
      </c>
      <c r="D19" s="45" t="s">
        <v>38</v>
      </c>
      <c r="E19" s="65">
        <v>716</v>
      </c>
      <c r="F19" s="47">
        <v>5629692308</v>
      </c>
      <c r="G19" s="66">
        <f>SUM('[1]dfatr mutasi 2'!S7861)</f>
        <v>1</v>
      </c>
      <c r="H19" s="66">
        <f>SUM('[1]dfatr mutasi 2'!T7861)</f>
        <v>69900000</v>
      </c>
      <c r="I19" s="62">
        <v>591</v>
      </c>
      <c r="J19" s="63">
        <v>2381991558</v>
      </c>
      <c r="K19" s="41">
        <f t="shared" si="1"/>
        <v>126</v>
      </c>
      <c r="L19" s="42">
        <f t="shared" si="1"/>
        <v>3317600750</v>
      </c>
    </row>
    <row r="20" spans="1:12" x14ac:dyDescent="0.25">
      <c r="A20" s="36"/>
      <c r="B20" s="36"/>
      <c r="C20" s="56">
        <v>10</v>
      </c>
      <c r="D20" s="45" t="s">
        <v>39</v>
      </c>
      <c r="E20" s="57">
        <v>0</v>
      </c>
      <c r="F20" s="47">
        <v>0</v>
      </c>
      <c r="G20" s="48"/>
      <c r="H20" s="72"/>
      <c r="I20" s="50"/>
      <c r="J20" s="73"/>
      <c r="K20" s="41">
        <f t="shared" si="1"/>
        <v>0</v>
      </c>
      <c r="L20" s="42">
        <f t="shared" si="1"/>
        <v>0</v>
      </c>
    </row>
    <row r="21" spans="1:12" x14ac:dyDescent="0.25">
      <c r="A21" s="36"/>
      <c r="B21" s="36"/>
      <c r="C21" s="74"/>
      <c r="D21" s="45"/>
      <c r="E21" s="68"/>
      <c r="F21" s="47"/>
      <c r="G21" s="48"/>
      <c r="H21" s="72"/>
      <c r="I21" s="50"/>
      <c r="J21" s="75"/>
      <c r="K21" s="58"/>
      <c r="L21" s="76"/>
    </row>
    <row r="22" spans="1:12" x14ac:dyDescent="0.25">
      <c r="A22" s="36">
        <v>3</v>
      </c>
      <c r="B22" s="37" t="s">
        <v>24</v>
      </c>
      <c r="C22" s="36"/>
      <c r="D22" s="38" t="s">
        <v>40</v>
      </c>
      <c r="E22" s="39">
        <f>SUM(E23:E24)</f>
        <v>180</v>
      </c>
      <c r="F22" s="54">
        <f>SUM(F23:F24)</f>
        <v>38241047515</v>
      </c>
      <c r="G22" s="77">
        <f>G23</f>
        <v>0</v>
      </c>
      <c r="H22" s="78">
        <f>H23</f>
        <v>509759000</v>
      </c>
      <c r="I22" s="79">
        <f>I23</f>
        <v>164</v>
      </c>
      <c r="J22" s="79">
        <f>J23</f>
        <v>33351536632.860096</v>
      </c>
      <c r="K22" s="79">
        <f t="shared" ref="K22:L22" si="2">K23</f>
        <v>16</v>
      </c>
      <c r="L22" s="80">
        <f t="shared" si="2"/>
        <v>5399269882.139904</v>
      </c>
    </row>
    <row r="23" spans="1:12" x14ac:dyDescent="0.25">
      <c r="A23" s="36"/>
      <c r="B23" s="36"/>
      <c r="C23" s="81">
        <v>11</v>
      </c>
      <c r="D23" s="45" t="s">
        <v>41</v>
      </c>
      <c r="E23" s="57">
        <v>180</v>
      </c>
      <c r="F23" s="47">
        <v>38241047515</v>
      </c>
      <c r="G23" s="48">
        <f>SUM('[1]dfatr mutasi 2'!S8036)</f>
        <v>0</v>
      </c>
      <c r="H23" s="49">
        <f>SUM('[1]dfatr mutasi 2'!T8036)</f>
        <v>509759000</v>
      </c>
      <c r="I23" s="50">
        <v>164</v>
      </c>
      <c r="J23" s="82">
        <v>33351536632.860096</v>
      </c>
      <c r="K23" s="41">
        <f>E23+G23-I23</f>
        <v>16</v>
      </c>
      <c r="L23" s="42">
        <f t="shared" ref="L23:L24" si="3">F23+H23-J23</f>
        <v>5399269882.139904</v>
      </c>
    </row>
    <row r="24" spans="1:12" x14ac:dyDescent="0.25">
      <c r="A24" s="36"/>
      <c r="B24" s="36"/>
      <c r="C24" s="81">
        <v>12</v>
      </c>
      <c r="D24" s="45" t="s">
        <v>42</v>
      </c>
      <c r="E24" s="57">
        <v>0</v>
      </c>
      <c r="F24" s="47">
        <v>0</v>
      </c>
      <c r="G24" s="58"/>
      <c r="H24" s="59"/>
      <c r="I24" s="60"/>
      <c r="J24" s="83"/>
      <c r="K24" s="41">
        <f>E24+G24-I24</f>
        <v>0</v>
      </c>
      <c r="L24" s="42">
        <f t="shared" si="3"/>
        <v>0</v>
      </c>
    </row>
    <row r="25" spans="1:12" x14ac:dyDescent="0.25">
      <c r="A25" s="36"/>
      <c r="B25" s="36"/>
      <c r="C25" s="36"/>
      <c r="D25" s="45"/>
      <c r="E25" s="57"/>
      <c r="F25" s="47"/>
      <c r="G25" s="48"/>
      <c r="H25" s="49"/>
      <c r="I25" s="50"/>
      <c r="J25" s="51"/>
      <c r="K25" s="52"/>
      <c r="L25" s="53"/>
    </row>
    <row r="26" spans="1:12" x14ac:dyDescent="0.25">
      <c r="A26" s="36">
        <v>4</v>
      </c>
      <c r="B26" s="37" t="s">
        <v>26</v>
      </c>
      <c r="C26" s="36"/>
      <c r="D26" s="38" t="s">
        <v>43</v>
      </c>
      <c r="E26" s="39">
        <f>SUM(E27:E30)</f>
        <v>56</v>
      </c>
      <c r="F26" s="54">
        <f>SUM(F27:F30)</f>
        <v>246498440</v>
      </c>
      <c r="G26" s="55">
        <v>0</v>
      </c>
      <c r="H26" s="55">
        <v>0</v>
      </c>
      <c r="I26" s="84">
        <f>SUM(I27:I30)</f>
        <v>53</v>
      </c>
      <c r="J26" s="84">
        <f>SUM(J27:J30)</f>
        <v>208688740</v>
      </c>
      <c r="K26" s="55">
        <f>E26+G26-I26</f>
        <v>3</v>
      </c>
      <c r="L26" s="55">
        <f>F26+H26-J26</f>
        <v>37809700</v>
      </c>
    </row>
    <row r="27" spans="1:12" x14ac:dyDescent="0.25">
      <c r="A27" s="36"/>
      <c r="B27" s="36"/>
      <c r="C27" s="81">
        <v>13</v>
      </c>
      <c r="D27" s="45" t="s">
        <v>44</v>
      </c>
      <c r="E27" s="57">
        <v>0</v>
      </c>
      <c r="F27" s="47">
        <v>0</v>
      </c>
      <c r="G27" s="58"/>
      <c r="H27" s="76"/>
      <c r="I27" s="60"/>
      <c r="J27" s="60"/>
      <c r="K27" s="41">
        <f>E27+G27-I27</f>
        <v>0</v>
      </c>
      <c r="L27" s="42">
        <f t="shared" ref="L27:L30" si="4">F27+H27-J27</f>
        <v>0</v>
      </c>
    </row>
    <row r="28" spans="1:12" x14ac:dyDescent="0.25">
      <c r="A28" s="36"/>
      <c r="B28" s="36"/>
      <c r="C28" s="81">
        <v>14</v>
      </c>
      <c r="D28" s="45" t="s">
        <v>45</v>
      </c>
      <c r="E28" s="57">
        <v>0</v>
      </c>
      <c r="F28" s="85">
        <v>0</v>
      </c>
      <c r="G28" s="58"/>
      <c r="H28" s="76"/>
      <c r="I28" s="60"/>
      <c r="J28" s="60"/>
      <c r="K28" s="41">
        <f t="shared" ref="K28:K30" si="5">E28+G28-I28</f>
        <v>0</v>
      </c>
      <c r="L28" s="42">
        <f t="shared" si="4"/>
        <v>0</v>
      </c>
    </row>
    <row r="29" spans="1:12" x14ac:dyDescent="0.25">
      <c r="A29" s="36"/>
      <c r="B29" s="36"/>
      <c r="C29" s="81">
        <v>15</v>
      </c>
      <c r="D29" s="45" t="s">
        <v>46</v>
      </c>
      <c r="E29" s="57">
        <v>56</v>
      </c>
      <c r="F29" s="47">
        <v>246498440</v>
      </c>
      <c r="G29" s="86"/>
      <c r="H29" s="87"/>
      <c r="I29" s="88">
        <v>53</v>
      </c>
      <c r="J29" s="89">
        <v>208688740</v>
      </c>
      <c r="K29" s="41">
        <f>E29+G29-I29</f>
        <v>3</v>
      </c>
      <c r="L29" s="42">
        <f t="shared" si="4"/>
        <v>37809700</v>
      </c>
    </row>
    <row r="30" spans="1:12" x14ac:dyDescent="0.25">
      <c r="A30" s="36"/>
      <c r="B30" s="36"/>
      <c r="C30" s="81">
        <v>16</v>
      </c>
      <c r="D30" s="45" t="s">
        <v>47</v>
      </c>
      <c r="E30" s="57">
        <v>0</v>
      </c>
      <c r="F30" s="47">
        <v>0</v>
      </c>
      <c r="G30" s="58"/>
      <c r="H30" s="76"/>
      <c r="I30" s="60"/>
      <c r="J30" s="60"/>
      <c r="K30" s="41">
        <f t="shared" si="5"/>
        <v>0</v>
      </c>
      <c r="L30" s="42">
        <f t="shared" si="4"/>
        <v>0</v>
      </c>
    </row>
    <row r="31" spans="1:12" x14ac:dyDescent="0.25">
      <c r="A31" s="36"/>
      <c r="B31" s="36"/>
      <c r="C31" s="36"/>
      <c r="D31" s="45"/>
      <c r="E31" s="57"/>
      <c r="F31" s="47"/>
      <c r="G31" s="48"/>
      <c r="H31" s="49"/>
      <c r="I31" s="50"/>
      <c r="J31" s="51"/>
      <c r="K31" s="52"/>
      <c r="L31" s="53"/>
    </row>
    <row r="32" spans="1:12" x14ac:dyDescent="0.25">
      <c r="A32" s="36">
        <v>5</v>
      </c>
      <c r="B32" s="37" t="s">
        <v>28</v>
      </c>
      <c r="C32" s="36"/>
      <c r="D32" s="38" t="s">
        <v>48</v>
      </c>
      <c r="E32" s="57">
        <f>SUM(E33:E36)</f>
        <v>25</v>
      </c>
      <c r="F32" s="90">
        <f>SUM(F33:F36)</f>
        <v>307000</v>
      </c>
      <c r="G32" s="77"/>
      <c r="H32" s="77"/>
      <c r="I32" s="79">
        <f>SUM(I33:I36)</f>
        <v>25</v>
      </c>
      <c r="J32" s="91">
        <f>SUM(J33:J36)</f>
        <v>307000</v>
      </c>
      <c r="K32" s="91">
        <f t="shared" ref="K32:L32" si="6">SUM(K33:K36)</f>
        <v>0</v>
      </c>
      <c r="L32" s="92">
        <f t="shared" si="6"/>
        <v>0</v>
      </c>
    </row>
    <row r="33" spans="1:12" x14ac:dyDescent="0.25">
      <c r="A33" s="36"/>
      <c r="B33" s="36"/>
      <c r="C33" s="81">
        <v>17</v>
      </c>
      <c r="D33" s="45" t="s">
        <v>49</v>
      </c>
      <c r="E33" s="57">
        <v>25</v>
      </c>
      <c r="F33" s="47">
        <v>307000</v>
      </c>
      <c r="G33" s="86"/>
      <c r="H33" s="87"/>
      <c r="I33" s="88">
        <v>25</v>
      </c>
      <c r="J33" s="93">
        <v>307000</v>
      </c>
      <c r="K33" s="41">
        <f t="shared" ref="K33:L36" si="7">E33+G33-I33</f>
        <v>0</v>
      </c>
      <c r="L33" s="42">
        <f t="shared" si="7"/>
        <v>0</v>
      </c>
    </row>
    <row r="34" spans="1:12" x14ac:dyDescent="0.25">
      <c r="A34" s="36"/>
      <c r="B34" s="36"/>
      <c r="C34" s="81">
        <v>18</v>
      </c>
      <c r="D34" s="45" t="s">
        <v>50</v>
      </c>
      <c r="E34" s="57">
        <v>0</v>
      </c>
      <c r="F34" s="47">
        <v>0</v>
      </c>
      <c r="G34" s="58"/>
      <c r="H34" s="76"/>
      <c r="I34" s="58"/>
      <c r="J34" s="58"/>
      <c r="K34" s="41">
        <f t="shared" si="7"/>
        <v>0</v>
      </c>
      <c r="L34" s="42">
        <f t="shared" si="7"/>
        <v>0</v>
      </c>
    </row>
    <row r="35" spans="1:12" x14ac:dyDescent="0.25">
      <c r="A35" s="36"/>
      <c r="B35" s="36"/>
      <c r="C35" s="81">
        <v>19</v>
      </c>
      <c r="D35" s="45" t="s">
        <v>51</v>
      </c>
      <c r="E35" s="57">
        <v>0</v>
      </c>
      <c r="F35" s="47">
        <v>0</v>
      </c>
      <c r="G35" s="58"/>
      <c r="H35" s="76"/>
      <c r="I35" s="58"/>
      <c r="J35" s="58"/>
      <c r="K35" s="41">
        <f t="shared" si="7"/>
        <v>0</v>
      </c>
      <c r="L35" s="42">
        <f t="shared" si="7"/>
        <v>0</v>
      </c>
    </row>
    <row r="36" spans="1:12" x14ac:dyDescent="0.25">
      <c r="A36" s="36"/>
      <c r="B36" s="36"/>
      <c r="C36" s="36"/>
      <c r="D36" s="45" t="s">
        <v>52</v>
      </c>
      <c r="E36" s="57">
        <v>0</v>
      </c>
      <c r="F36" s="47">
        <v>0</v>
      </c>
      <c r="G36" s="94">
        <v>0</v>
      </c>
      <c r="H36" s="94">
        <v>0</v>
      </c>
      <c r="I36" s="94"/>
      <c r="J36" s="94"/>
      <c r="K36" s="41">
        <f t="shared" si="7"/>
        <v>0</v>
      </c>
      <c r="L36" s="42">
        <f t="shared" si="7"/>
        <v>0</v>
      </c>
    </row>
    <row r="37" spans="1:12" x14ac:dyDescent="0.25">
      <c r="A37" s="36"/>
      <c r="B37" s="36"/>
      <c r="C37" s="36"/>
      <c r="D37" s="45"/>
      <c r="E37" s="95"/>
      <c r="F37" s="66"/>
      <c r="G37" s="48"/>
      <c r="H37" s="49"/>
      <c r="I37" s="48"/>
      <c r="J37" s="52"/>
      <c r="K37" s="52"/>
      <c r="L37" s="53"/>
    </row>
    <row r="38" spans="1:12" x14ac:dyDescent="0.25">
      <c r="A38" s="36">
        <v>6</v>
      </c>
      <c r="B38" s="37" t="s">
        <v>30</v>
      </c>
      <c r="C38" s="36"/>
      <c r="D38" s="38" t="s">
        <v>53</v>
      </c>
      <c r="E38" s="96">
        <v>0</v>
      </c>
      <c r="F38" s="41">
        <v>0</v>
      </c>
      <c r="G38" s="97"/>
      <c r="H38" s="98"/>
      <c r="I38" s="97"/>
      <c r="J38" s="99"/>
      <c r="K38" s="99"/>
      <c r="L38" s="53"/>
    </row>
    <row r="39" spans="1:12" x14ac:dyDescent="0.25">
      <c r="A39" s="32"/>
      <c r="B39" s="33"/>
      <c r="C39" s="33"/>
      <c r="D39" s="100"/>
      <c r="E39" s="101"/>
      <c r="F39" s="102"/>
      <c r="G39" s="103"/>
      <c r="H39" s="104"/>
      <c r="I39" s="103"/>
      <c r="J39" s="105"/>
      <c r="K39" s="105"/>
      <c r="L39" s="35"/>
    </row>
    <row r="40" spans="1:12" x14ac:dyDescent="0.25">
      <c r="A40" s="106"/>
      <c r="B40" s="106"/>
      <c r="C40" s="106"/>
      <c r="D40" s="38"/>
      <c r="E40" s="107">
        <f>E38+E32+E26+E22+E10+E8</f>
        <v>17423</v>
      </c>
      <c r="F40" s="85">
        <f>F32+F26+F22+F10+F8</f>
        <v>92133906226.929993</v>
      </c>
      <c r="G40" s="108">
        <f t="shared" ref="G40:L40" si="8">G38+G32+G26+G22+G10+G8</f>
        <v>105</v>
      </c>
      <c r="H40" s="85">
        <f t="shared" si="8"/>
        <v>1362407000</v>
      </c>
      <c r="I40" s="85">
        <f t="shared" si="8"/>
        <v>15428</v>
      </c>
      <c r="J40" s="85">
        <f t="shared" si="8"/>
        <v>63637706506.390091</v>
      </c>
      <c r="K40" s="108">
        <f t="shared" si="8"/>
        <v>2100</v>
      </c>
      <c r="L40" s="109">
        <f t="shared" si="8"/>
        <v>29858606720.539906</v>
      </c>
    </row>
    <row r="41" spans="1:12" x14ac:dyDescent="0.25">
      <c r="A41" s="110"/>
      <c r="B41" s="110"/>
      <c r="C41" s="110"/>
      <c r="D41" s="110"/>
      <c r="E41" s="110"/>
      <c r="F41" s="110"/>
      <c r="G41" s="111"/>
      <c r="H41" s="112"/>
      <c r="I41" s="111"/>
      <c r="J41" s="112"/>
      <c r="K41" s="111"/>
      <c r="L41" s="112"/>
    </row>
    <row r="42" spans="1:12" x14ac:dyDescent="0.25">
      <c r="A42" s="110"/>
      <c r="B42" s="110"/>
      <c r="C42" s="110"/>
      <c r="D42" s="113"/>
      <c r="E42" s="114"/>
      <c r="F42" s="115"/>
      <c r="G42" s="114"/>
      <c r="H42" s="114"/>
      <c r="I42" s="114"/>
      <c r="J42" s="116" t="s">
        <v>54</v>
      </c>
      <c r="K42" s="111"/>
      <c r="L42" s="112"/>
    </row>
    <row r="43" spans="1:12" ht="15.75" x14ac:dyDescent="0.25">
      <c r="A43" s="110"/>
      <c r="B43" s="110"/>
      <c r="C43" s="110"/>
      <c r="D43" s="117" t="s">
        <v>55</v>
      </c>
      <c r="E43" s="118"/>
      <c r="F43" s="118"/>
      <c r="G43" s="119"/>
      <c r="H43" s="120"/>
      <c r="I43" s="119"/>
      <c r="J43" s="120"/>
      <c r="K43" s="121"/>
      <c r="L43" s="112"/>
    </row>
    <row r="44" spans="1:12" ht="15.75" x14ac:dyDescent="0.25">
      <c r="A44" s="110"/>
      <c r="B44" s="110"/>
      <c r="C44" s="110"/>
      <c r="D44" s="122" t="s">
        <v>56</v>
      </c>
      <c r="E44" s="118"/>
      <c r="F44" s="123"/>
      <c r="G44" s="119"/>
      <c r="H44" s="120"/>
      <c r="I44" s="119"/>
      <c r="J44" s="120" t="s">
        <v>57</v>
      </c>
      <c r="K44" s="121"/>
      <c r="L44" s="112"/>
    </row>
    <row r="45" spans="1:12" ht="15.75" x14ac:dyDescent="0.25">
      <c r="A45" s="110"/>
      <c r="B45" s="110"/>
      <c r="C45" s="110"/>
      <c r="D45" s="117" t="s">
        <v>58</v>
      </c>
      <c r="E45" s="118"/>
      <c r="F45" s="120"/>
      <c r="G45" s="119"/>
      <c r="H45" s="120"/>
      <c r="I45" s="119"/>
      <c r="J45" s="120"/>
      <c r="K45" s="121"/>
      <c r="L45" s="112"/>
    </row>
    <row r="46" spans="1:12" ht="15.75" x14ac:dyDescent="0.25">
      <c r="A46" s="110"/>
      <c r="B46" s="110"/>
      <c r="C46" s="110"/>
      <c r="D46" s="124"/>
      <c r="E46" s="119"/>
      <c r="F46" s="120"/>
      <c r="G46" s="119"/>
      <c r="H46" s="120"/>
      <c r="I46" s="119"/>
      <c r="J46" s="120"/>
      <c r="K46" s="121"/>
      <c r="L46" s="112"/>
    </row>
    <row r="47" spans="1:12" ht="15.75" x14ac:dyDescent="0.25">
      <c r="A47" s="110"/>
      <c r="B47" s="110"/>
      <c r="C47" s="110"/>
      <c r="D47" s="124"/>
      <c r="E47" s="119"/>
      <c r="F47" s="120"/>
      <c r="G47" s="119"/>
      <c r="H47" s="120"/>
      <c r="I47" s="119"/>
      <c r="J47" s="125"/>
      <c r="K47" s="121"/>
      <c r="L47" s="112"/>
    </row>
    <row r="48" spans="1:12" ht="15.75" x14ac:dyDescent="0.25">
      <c r="A48" s="110"/>
      <c r="B48" s="110"/>
      <c r="C48" s="110"/>
      <c r="D48" s="124"/>
      <c r="E48" s="119"/>
      <c r="F48" s="120"/>
      <c r="G48" s="119"/>
      <c r="H48" s="120"/>
      <c r="I48" s="119"/>
      <c r="J48" s="120"/>
      <c r="K48" s="121"/>
      <c r="L48" s="112"/>
    </row>
    <row r="49" spans="1:12" ht="15.75" x14ac:dyDescent="0.25">
      <c r="A49" s="110"/>
      <c r="B49" s="110"/>
      <c r="C49" s="110"/>
      <c r="D49" s="126" t="s">
        <v>59</v>
      </c>
      <c r="E49" s="127"/>
      <c r="F49" s="120"/>
      <c r="G49" s="119"/>
      <c r="H49" s="120"/>
      <c r="I49" s="119"/>
      <c r="J49" s="128" t="s">
        <v>60</v>
      </c>
      <c r="K49" s="121"/>
      <c r="L49" s="112"/>
    </row>
    <row r="50" spans="1:12" ht="15.75" x14ac:dyDescent="0.25">
      <c r="A50" s="110"/>
      <c r="B50" s="110"/>
      <c r="C50" s="110"/>
      <c r="D50" s="122" t="s">
        <v>61</v>
      </c>
      <c r="E50" s="118"/>
      <c r="F50" s="120"/>
      <c r="G50" s="119"/>
      <c r="H50" s="120"/>
      <c r="I50" s="119"/>
      <c r="J50" s="129" t="s">
        <v>62</v>
      </c>
      <c r="K50" s="121"/>
      <c r="L50" s="112"/>
    </row>
    <row r="51" spans="1:12" x14ac:dyDescent="0.25">
      <c r="A51" s="110"/>
      <c r="B51" s="110"/>
      <c r="C51" s="110"/>
      <c r="D51" s="110"/>
      <c r="E51" s="111"/>
      <c r="F51" s="112"/>
      <c r="G51" s="111"/>
      <c r="H51" s="112"/>
      <c r="I51" s="111"/>
      <c r="J51" s="112"/>
      <c r="K51" s="111"/>
      <c r="L51" s="112"/>
    </row>
    <row r="52" spans="1:12" x14ac:dyDescent="0.25">
      <c r="A52" s="110"/>
      <c r="B52" s="110"/>
      <c r="C52" s="110"/>
      <c r="D52" s="110"/>
      <c r="E52" s="110"/>
      <c r="F52" s="110"/>
      <c r="G52" s="110"/>
      <c r="H52" s="112"/>
      <c r="I52" s="110"/>
      <c r="J52" s="110"/>
      <c r="K52" s="110"/>
      <c r="L52" s="110"/>
    </row>
  </sheetData>
  <mergeCells count="9">
    <mergeCell ref="A1:A5"/>
    <mergeCell ref="B1:B5"/>
    <mergeCell ref="D1:D5"/>
    <mergeCell ref="E1:F2"/>
    <mergeCell ref="G1:J1"/>
    <mergeCell ref="K1:L2"/>
    <mergeCell ref="G2:J2"/>
    <mergeCell ref="G3:H3"/>
    <mergeCell ref="I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2020-02-11T04:46:36Z</dcterms:created>
  <dcterms:modified xsi:type="dcterms:W3CDTF">2020-02-11T04:46:56Z</dcterms:modified>
</cp:coreProperties>
</file>