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Q39" i="1"/>
  <c r="R39" i="1" s="1"/>
  <c r="P39" i="1"/>
  <c r="N39" i="1"/>
  <c r="O39" i="1" s="1"/>
  <c r="M39" i="1"/>
  <c r="U38" i="1"/>
  <c r="R38" i="1"/>
  <c r="O38" i="1"/>
  <c r="U37" i="1"/>
  <c r="R37" i="1"/>
  <c r="O37" i="1"/>
  <c r="U36" i="1"/>
  <c r="R36" i="1"/>
  <c r="O36" i="1"/>
  <c r="U35" i="1"/>
  <c r="R35" i="1"/>
  <c r="O35" i="1"/>
  <c r="U34" i="1"/>
  <c r="R34" i="1"/>
  <c r="O34" i="1"/>
  <c r="U33" i="1"/>
  <c r="R33" i="1"/>
  <c r="O33" i="1"/>
  <c r="U32" i="1"/>
  <c r="R32" i="1"/>
  <c r="O32" i="1"/>
  <c r="U31" i="1"/>
  <c r="R31" i="1"/>
  <c r="O31" i="1"/>
  <c r="U30" i="1"/>
  <c r="R30" i="1"/>
  <c r="O30" i="1"/>
  <c r="U29" i="1"/>
  <c r="R29" i="1"/>
  <c r="O29" i="1"/>
  <c r="U28" i="1"/>
  <c r="R28" i="1"/>
  <c r="O28" i="1"/>
  <c r="U27" i="1"/>
  <c r="R27" i="1"/>
  <c r="O27" i="1"/>
  <c r="U26" i="1"/>
  <c r="R26" i="1"/>
  <c r="O26" i="1"/>
  <c r="U25" i="1"/>
  <c r="R25" i="1"/>
  <c r="O25" i="1"/>
  <c r="U24" i="1"/>
  <c r="R24" i="1"/>
  <c r="O24" i="1"/>
  <c r="U23" i="1"/>
  <c r="R23" i="1"/>
  <c r="O23" i="1"/>
  <c r="U22" i="1"/>
  <c r="R22" i="1"/>
  <c r="O22" i="1"/>
  <c r="U21" i="1"/>
  <c r="R21" i="1"/>
  <c r="O21" i="1"/>
  <c r="U20" i="1"/>
  <c r="R20" i="1"/>
  <c r="O20" i="1"/>
  <c r="U19" i="1"/>
  <c r="R19" i="1"/>
  <c r="O19" i="1"/>
  <c r="U18" i="1"/>
  <c r="R18" i="1"/>
  <c r="O18" i="1"/>
  <c r="U17" i="1"/>
  <c r="R17" i="1"/>
  <c r="O17" i="1"/>
  <c r="U16" i="1"/>
  <c r="R16" i="1"/>
  <c r="O16" i="1"/>
  <c r="U15" i="1"/>
  <c r="R15" i="1"/>
  <c r="O15" i="1"/>
  <c r="U14" i="1"/>
  <c r="R14" i="1"/>
  <c r="O14" i="1"/>
  <c r="U13" i="1"/>
  <c r="R13" i="1"/>
  <c r="O13" i="1"/>
  <c r="U12" i="1"/>
  <c r="R12" i="1"/>
  <c r="O12" i="1"/>
  <c r="U39" i="1" l="1"/>
  <c r="H39" i="1"/>
  <c r="G39" i="1"/>
  <c r="E39" i="1"/>
  <c r="K39" i="1" s="1"/>
  <c r="D39" i="1"/>
  <c r="K38" i="1"/>
  <c r="J38" i="1"/>
  <c r="I38" i="1"/>
  <c r="F38" i="1"/>
  <c r="L38" i="1" s="1"/>
  <c r="C38" i="1"/>
  <c r="K37" i="1"/>
  <c r="J37" i="1"/>
  <c r="I37" i="1"/>
  <c r="F37" i="1"/>
  <c r="C37" i="1"/>
  <c r="K36" i="1"/>
  <c r="J36" i="1"/>
  <c r="I36" i="1"/>
  <c r="F36" i="1"/>
  <c r="L36" i="1" s="1"/>
  <c r="C36" i="1"/>
  <c r="K35" i="1"/>
  <c r="J35" i="1"/>
  <c r="I35" i="1"/>
  <c r="F35" i="1"/>
  <c r="C35" i="1"/>
  <c r="K34" i="1"/>
  <c r="J34" i="1"/>
  <c r="I34" i="1"/>
  <c r="F34" i="1"/>
  <c r="L34" i="1" s="1"/>
  <c r="C34" i="1"/>
  <c r="K33" i="1"/>
  <c r="J33" i="1"/>
  <c r="I33" i="1"/>
  <c r="F33" i="1"/>
  <c r="C33" i="1"/>
  <c r="K32" i="1"/>
  <c r="J32" i="1"/>
  <c r="I32" i="1"/>
  <c r="F32" i="1"/>
  <c r="L32" i="1" s="1"/>
  <c r="C32" i="1"/>
  <c r="K31" i="1"/>
  <c r="J31" i="1"/>
  <c r="I31" i="1"/>
  <c r="F31" i="1"/>
  <c r="C31" i="1"/>
  <c r="K30" i="1"/>
  <c r="J30" i="1"/>
  <c r="I30" i="1"/>
  <c r="F30" i="1"/>
  <c r="L30" i="1" s="1"/>
  <c r="C30" i="1"/>
  <c r="K29" i="1"/>
  <c r="J29" i="1"/>
  <c r="I29" i="1"/>
  <c r="F29" i="1"/>
  <c r="C29" i="1"/>
  <c r="K28" i="1"/>
  <c r="J28" i="1"/>
  <c r="I28" i="1"/>
  <c r="F28" i="1"/>
  <c r="L28" i="1" s="1"/>
  <c r="C28" i="1"/>
  <c r="K27" i="1"/>
  <c r="J27" i="1"/>
  <c r="I27" i="1"/>
  <c r="F27" i="1"/>
  <c r="C27" i="1"/>
  <c r="K26" i="1"/>
  <c r="J26" i="1"/>
  <c r="I26" i="1"/>
  <c r="F26" i="1"/>
  <c r="L26" i="1" s="1"/>
  <c r="C26" i="1"/>
  <c r="K25" i="1"/>
  <c r="J25" i="1"/>
  <c r="I25" i="1"/>
  <c r="F25" i="1"/>
  <c r="C25" i="1"/>
  <c r="K24" i="1"/>
  <c r="J24" i="1"/>
  <c r="I24" i="1"/>
  <c r="F24" i="1"/>
  <c r="L24" i="1" s="1"/>
  <c r="C24" i="1"/>
  <c r="K23" i="1"/>
  <c r="J23" i="1"/>
  <c r="I23" i="1"/>
  <c r="F23" i="1"/>
  <c r="C23" i="1"/>
  <c r="K22" i="1"/>
  <c r="J22" i="1"/>
  <c r="I22" i="1"/>
  <c r="F22" i="1"/>
  <c r="L22" i="1" s="1"/>
  <c r="C22" i="1"/>
  <c r="K21" i="1"/>
  <c r="J21" i="1"/>
  <c r="I21" i="1"/>
  <c r="F21" i="1"/>
  <c r="C21" i="1"/>
  <c r="K20" i="1"/>
  <c r="J20" i="1"/>
  <c r="I20" i="1"/>
  <c r="F20" i="1"/>
  <c r="L20" i="1" s="1"/>
  <c r="C20" i="1"/>
  <c r="K19" i="1"/>
  <c r="J19" i="1"/>
  <c r="I19" i="1"/>
  <c r="F19" i="1"/>
  <c r="C19" i="1"/>
  <c r="K18" i="1"/>
  <c r="J18" i="1"/>
  <c r="I18" i="1"/>
  <c r="F18" i="1"/>
  <c r="L18" i="1" s="1"/>
  <c r="C18" i="1"/>
  <c r="K17" i="1"/>
  <c r="J17" i="1"/>
  <c r="I17" i="1"/>
  <c r="F17" i="1"/>
  <c r="C17" i="1"/>
  <c r="K16" i="1"/>
  <c r="J16" i="1"/>
  <c r="I16" i="1"/>
  <c r="F16" i="1"/>
  <c r="L16" i="1" s="1"/>
  <c r="C16" i="1"/>
  <c r="K15" i="1"/>
  <c r="J15" i="1"/>
  <c r="I15" i="1"/>
  <c r="F15" i="1"/>
  <c r="C15" i="1"/>
  <c r="K14" i="1"/>
  <c r="J14" i="1"/>
  <c r="I14" i="1"/>
  <c r="F14" i="1"/>
  <c r="L14" i="1" s="1"/>
  <c r="C14" i="1"/>
  <c r="K13" i="1"/>
  <c r="J13" i="1"/>
  <c r="I13" i="1"/>
  <c r="I39" i="1" s="1"/>
  <c r="F13" i="1"/>
  <c r="C13" i="1"/>
  <c r="K12" i="1"/>
  <c r="J12" i="1"/>
  <c r="I12" i="1"/>
  <c r="F12" i="1"/>
  <c r="F39" i="1" s="1"/>
  <c r="C12" i="1"/>
  <c r="F5" i="1"/>
  <c r="E5" i="1"/>
  <c r="F4" i="1"/>
  <c r="E4" i="1"/>
  <c r="J39" i="1" l="1"/>
  <c r="L13" i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12" i="1"/>
</calcChain>
</file>

<file path=xl/sharedStrings.xml><?xml version="1.0" encoding="utf-8"?>
<sst xmlns="http://schemas.openxmlformats.org/spreadsheetml/2006/main" count="60" uniqueCount="38">
  <si>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</si>
  <si>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</si>
  <si>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</si>
  <si>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</si>
  <si>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</si>
  <si>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</si>
  <si>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</si>
  <si>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</si>
  <si>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</si>
  <si>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</si>
  <si>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</si>
  <si>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</si>
  <si>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</si>
  <si>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</si>
  <si>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</si>
  <si>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</si>
  <si>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</si>
  <si>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</si>
  <si>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</si>
  <si>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</si>
  <si>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</si>
  <si>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</si>
  <si>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</si>
  <si>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</si>
  <si>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</si>
  <si>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</si>
  <si>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</si>
  <si>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</si>
  <si>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</si>
  <si>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</si>
  <si>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</si>
  <si>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</si>
  <si>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</si>
  <si>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</t>
  </si>
  <si>
    <t>BALITA KURUS (BB/TB)</t>
  </si>
  <si>
    <t>JUMLAH</t>
  </si>
  <si>
    <t>%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</si>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</sst>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11" xfId="2" applyNumberFormat="1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37" fontId="2" fillId="0" borderId="10" xfId="2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37" fontId="8" fillId="0" borderId="15" xfId="1" applyNumberFormat="1" applyFont="1" applyBorder="1" applyAlignment="1">
      <alignment vertical="center"/>
    </xf>
    <xf numFmtId="164" fontId="8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3" fontId="2" fillId="0" borderId="11" xfId="3" applyNumberFormat="1" applyFont="1" applyBorder="1" applyAlignment="1">
      <alignment vertical="center"/>
    </xf>
    <xf numFmtId="3" fontId="2" fillId="0" borderId="11" xfId="4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3" fontId="2" fillId="0" borderId="2" xfId="4" applyNumberFormat="1" applyFont="1" applyBorder="1" applyAlignment="1">
      <alignment vertical="center"/>
    </xf>
    <xf numFmtId="3" fontId="2" fillId="0" borderId="10" xfId="3" applyNumberFormat="1" applyFont="1" applyBorder="1" applyAlignment="1">
      <alignment vertical="center"/>
    </xf>
    <xf numFmtId="3" fontId="2" fillId="0" borderId="10" xfId="4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4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</cellXfs>
  <cellStyles count="5">
    <cellStyle name="Comma [0]" xfId="1" builtinId="6"/>
    <cellStyle name="Comma [0] 8" xfId="2"/>
    <cellStyle name="Comma 10" xfId="4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3" zoomScale="60" zoomScaleNormal="60" workbookViewId="0">
      <selection activeCell="J23" sqref="J23"/>
    </sheetView>
  </sheetViews>
  <sheetFormatPr defaultRowHeight="15" x14ac:dyDescent="0.25"/>
  <cols>
    <col min="1" max="1" width="5.7109375" customWidth="1"/>
    <col min="2" max="2" width="25.7109375" customWidth="1"/>
    <col min="3" max="3" width="31" bestFit="1" customWidth="1"/>
    <col min="4" max="12" width="10.7109375" customWidth="1"/>
    <col min="13" max="13" width="18.7109375" customWidth="1"/>
    <col min="14" max="15" width="15.7109375" customWidth="1"/>
    <col min="16" max="16" width="18.7109375" customWidth="1"/>
    <col min="17" max="18" width="15.7109375" customWidth="1"/>
    <col min="19" max="19" width="17.28515625" customWidth="1"/>
    <col min="20" max="21" width="15.7109375" customWidth="1"/>
  </cols>
  <sheetData>
    <row r="1" spans="1: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1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1" ht="16.5" x14ac:dyDescent="0.25">
      <c r="A4" s="4"/>
      <c r="B4" s="4"/>
      <c r="C4" s="4"/>
      <c r="D4" s="4"/>
      <c r="E4" s="5" t="str">
        <f>'[1]1'!E5</f>
        <v>KABUPATEN/KOTA</v>
      </c>
      <c r="F4" s="6" t="str">
        <f>'[1]1'!F5</f>
        <v>DEMAK</v>
      </c>
      <c r="G4" s="4"/>
      <c r="H4" s="4"/>
      <c r="I4" s="4"/>
      <c r="J4" s="4"/>
      <c r="K4" s="4"/>
      <c r="L4" s="4"/>
    </row>
    <row r="5" spans="1:21" ht="16.5" x14ac:dyDescent="0.25">
      <c r="A5" s="4"/>
      <c r="B5" s="4"/>
      <c r="C5" s="4"/>
      <c r="D5" s="4"/>
      <c r="E5" s="5" t="str">
        <f>'[1]1'!E6</f>
        <v xml:space="preserve">TAHUN </v>
      </c>
      <c r="F5" s="6">
        <f>'[1]1'!F6</f>
        <v>2019</v>
      </c>
      <c r="G5" s="4"/>
      <c r="H5" s="4"/>
      <c r="I5" s="4"/>
      <c r="J5" s="4"/>
      <c r="K5" s="4"/>
      <c r="L5" s="4"/>
    </row>
    <row r="6" spans="1:2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1" x14ac:dyDescent="0.25">
      <c r="A7" s="29" t="s">
        <v>2</v>
      </c>
      <c r="B7" s="29" t="s">
        <v>3</v>
      </c>
      <c r="C7" s="29" t="s">
        <v>4</v>
      </c>
      <c r="D7" s="31" t="s">
        <v>5</v>
      </c>
      <c r="E7" s="32"/>
      <c r="F7" s="32"/>
      <c r="G7" s="32"/>
      <c r="H7" s="32"/>
      <c r="I7" s="32"/>
      <c r="J7" s="32"/>
      <c r="K7" s="32"/>
      <c r="L7" s="33"/>
    </row>
    <row r="8" spans="1:21" ht="15.75" thickBot="1" x14ac:dyDescent="0.3">
      <c r="A8" s="29"/>
      <c r="B8" s="29"/>
      <c r="C8" s="29"/>
      <c r="D8" s="34" t="s">
        <v>6</v>
      </c>
      <c r="E8" s="35"/>
      <c r="F8" s="35"/>
      <c r="G8" s="36" t="s">
        <v>7</v>
      </c>
      <c r="H8" s="37"/>
      <c r="I8" s="37"/>
      <c r="J8" s="37"/>
      <c r="K8" s="37"/>
      <c r="L8" s="38"/>
    </row>
    <row r="9" spans="1:21" ht="15" customHeight="1" x14ac:dyDescent="0.25">
      <c r="A9" s="29"/>
      <c r="B9" s="29"/>
      <c r="C9" s="29"/>
      <c r="D9" s="35"/>
      <c r="E9" s="35"/>
      <c r="F9" s="35"/>
      <c r="G9" s="36" t="s">
        <v>8</v>
      </c>
      <c r="H9" s="37"/>
      <c r="I9" s="37"/>
      <c r="J9" s="36" t="s">
        <v>9</v>
      </c>
      <c r="K9" s="37"/>
      <c r="L9" s="38"/>
      <c r="M9" s="39" t="s">
        <v>29</v>
      </c>
      <c r="N9" s="40" t="s">
        <v>30</v>
      </c>
      <c r="O9" s="41"/>
      <c r="P9" s="39" t="s">
        <v>31</v>
      </c>
      <c r="Q9" s="40" t="s">
        <v>32</v>
      </c>
      <c r="R9" s="41"/>
      <c r="S9" s="39" t="s">
        <v>33</v>
      </c>
      <c r="T9" s="40" t="s">
        <v>34</v>
      </c>
      <c r="U9" s="41"/>
    </row>
    <row r="10" spans="1:21" x14ac:dyDescent="0.25">
      <c r="A10" s="30"/>
      <c r="B10" s="30"/>
      <c r="C10" s="30"/>
      <c r="D10" s="9" t="s">
        <v>10</v>
      </c>
      <c r="E10" s="9" t="s">
        <v>11</v>
      </c>
      <c r="F10" s="9" t="s">
        <v>12</v>
      </c>
      <c r="G10" s="9" t="s">
        <v>10</v>
      </c>
      <c r="H10" s="9" t="s">
        <v>11</v>
      </c>
      <c r="I10" s="9" t="s">
        <v>12</v>
      </c>
      <c r="J10" s="9" t="s">
        <v>10</v>
      </c>
      <c r="K10" s="9" t="s">
        <v>11</v>
      </c>
      <c r="L10" s="9" t="s">
        <v>12</v>
      </c>
      <c r="M10" s="42"/>
      <c r="N10" s="43" t="s">
        <v>35</v>
      </c>
      <c r="O10" s="8" t="s">
        <v>36</v>
      </c>
      <c r="P10" s="42"/>
      <c r="Q10" s="43" t="s">
        <v>37</v>
      </c>
      <c r="R10" s="8" t="s">
        <v>36</v>
      </c>
      <c r="S10" s="42"/>
      <c r="T10" s="43" t="s">
        <v>37</v>
      </c>
      <c r="U10" s="8" t="s">
        <v>36</v>
      </c>
    </row>
    <row r="11" spans="1:21" ht="15" customHeight="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4</v>
      </c>
      <c r="N11" s="10">
        <v>5</v>
      </c>
      <c r="O11" s="44">
        <v>6</v>
      </c>
      <c r="P11" s="44">
        <v>7</v>
      </c>
      <c r="Q11" s="10">
        <v>8</v>
      </c>
      <c r="R11" s="10">
        <v>9</v>
      </c>
      <c r="S11" s="10">
        <v>10</v>
      </c>
      <c r="T11" s="44">
        <v>11</v>
      </c>
      <c r="U11" s="44">
        <v>12</v>
      </c>
    </row>
    <row r="12" spans="1:21" ht="15" customHeight="1" x14ac:dyDescent="0.25">
      <c r="A12" s="11">
        <v>1</v>
      </c>
      <c r="B12" s="12" t="s">
        <v>13</v>
      </c>
      <c r="C12" s="12" t="str">
        <f>'[1]9'!C9</f>
        <v>Puskesmas Mranggen I</v>
      </c>
      <c r="D12" s="13">
        <v>2195</v>
      </c>
      <c r="E12" s="13">
        <v>2331</v>
      </c>
      <c r="F12" s="14">
        <f>SUM(D12:E12)</f>
        <v>4526</v>
      </c>
      <c r="G12" s="13">
        <v>1937</v>
      </c>
      <c r="H12" s="13">
        <v>2042</v>
      </c>
      <c r="I12" s="14">
        <f>SUM(G12:H12)</f>
        <v>3979</v>
      </c>
      <c r="J12" s="15">
        <f>G12/D12*100</f>
        <v>88.24601366742597</v>
      </c>
      <c r="K12" s="15">
        <f>H12/E12*100</f>
        <v>87.601887601887611</v>
      </c>
      <c r="L12" s="15">
        <f>I12/F12*100</f>
        <v>87.914273088820153</v>
      </c>
      <c r="M12" s="45">
        <v>4299</v>
      </c>
      <c r="N12" s="46">
        <v>4</v>
      </c>
      <c r="O12" s="47">
        <f>N12/M12*100</f>
        <v>9.3044894161432884E-2</v>
      </c>
      <c r="P12" s="45">
        <v>4299</v>
      </c>
      <c r="Q12" s="46">
        <v>65</v>
      </c>
      <c r="R12" s="47">
        <f>Q12/P12*100</f>
        <v>1.5119795301232843</v>
      </c>
      <c r="S12" s="45">
        <v>4299</v>
      </c>
      <c r="T12" s="46">
        <v>4</v>
      </c>
      <c r="U12" s="48">
        <f>T12/S12*100</f>
        <v>9.3044894161432884E-2</v>
      </c>
    </row>
    <row r="13" spans="1:21" ht="15" customHeight="1" x14ac:dyDescent="0.25">
      <c r="A13" s="16"/>
      <c r="B13" s="17" t="s">
        <v>13</v>
      </c>
      <c r="C13" s="12" t="str">
        <f>'[1]9'!C10</f>
        <v>Puskesmas Mranggen II</v>
      </c>
      <c r="D13" s="18">
        <v>2154</v>
      </c>
      <c r="E13" s="18">
        <v>2045</v>
      </c>
      <c r="F13" s="14">
        <f t="shared" ref="F13:F38" si="0">SUM(D13:E13)</f>
        <v>4199</v>
      </c>
      <c r="G13" s="18">
        <v>1874</v>
      </c>
      <c r="H13" s="18">
        <v>1780</v>
      </c>
      <c r="I13" s="14">
        <f t="shared" ref="I13:I38" si="1">SUM(G13:H13)</f>
        <v>3654</v>
      </c>
      <c r="J13" s="19">
        <f t="shared" ref="J13:L31" si="2">G13/D13*100</f>
        <v>87.000928505106785</v>
      </c>
      <c r="K13" s="19">
        <f t="shared" si="2"/>
        <v>87.041564792176047</v>
      </c>
      <c r="L13" s="19">
        <f t="shared" si="2"/>
        <v>87.020719218861629</v>
      </c>
      <c r="M13" s="49">
        <v>4086</v>
      </c>
      <c r="N13" s="50">
        <v>212</v>
      </c>
      <c r="O13" s="48">
        <f t="shared" ref="O13:O38" si="3">N13/M13*100</f>
        <v>5.1884483602545277</v>
      </c>
      <c r="P13" s="49">
        <v>4086</v>
      </c>
      <c r="Q13" s="50">
        <v>163</v>
      </c>
      <c r="R13" s="48">
        <f t="shared" ref="R13:R38" si="4">Q13/P13*100</f>
        <v>3.9892315222711701</v>
      </c>
      <c r="S13" s="49">
        <v>4086</v>
      </c>
      <c r="T13" s="50">
        <v>107</v>
      </c>
      <c r="U13" s="48">
        <f t="shared" ref="U13:U38" si="5">T13/S13*100</f>
        <v>2.6186979931473324</v>
      </c>
    </row>
    <row r="14" spans="1:21" x14ac:dyDescent="0.25">
      <c r="A14" s="16"/>
      <c r="B14" s="17" t="s">
        <v>13</v>
      </c>
      <c r="C14" s="12" t="str">
        <f>'[1]9'!C11</f>
        <v>Puskesmas Mranggen III</v>
      </c>
      <c r="D14" s="18">
        <v>2591</v>
      </c>
      <c r="E14" s="18">
        <v>2676</v>
      </c>
      <c r="F14" s="14">
        <f t="shared" si="0"/>
        <v>5267</v>
      </c>
      <c r="G14" s="18">
        <v>2343</v>
      </c>
      <c r="H14" s="18">
        <v>2421</v>
      </c>
      <c r="I14" s="14">
        <f t="shared" si="1"/>
        <v>4764</v>
      </c>
      <c r="J14" s="19">
        <f t="shared" si="2"/>
        <v>90.428406020841379</v>
      </c>
      <c r="K14" s="19">
        <f t="shared" si="2"/>
        <v>90.470852017937219</v>
      </c>
      <c r="L14" s="19">
        <f t="shared" si="2"/>
        <v>90.449971520789816</v>
      </c>
      <c r="M14" s="49">
        <v>5350</v>
      </c>
      <c r="N14" s="50">
        <v>83</v>
      </c>
      <c r="O14" s="48">
        <f t="shared" si="3"/>
        <v>1.5514018691588785</v>
      </c>
      <c r="P14" s="49">
        <v>5350</v>
      </c>
      <c r="Q14" s="50">
        <v>308</v>
      </c>
      <c r="R14" s="48">
        <f t="shared" si="4"/>
        <v>5.7570093457943932</v>
      </c>
      <c r="S14" s="49">
        <v>5350</v>
      </c>
      <c r="T14" s="50">
        <v>21</v>
      </c>
      <c r="U14" s="48">
        <f t="shared" si="5"/>
        <v>0.39252336448598135</v>
      </c>
    </row>
    <row r="15" spans="1:21" x14ac:dyDescent="0.25">
      <c r="A15" s="11">
        <v>2</v>
      </c>
      <c r="B15" s="12" t="s">
        <v>14</v>
      </c>
      <c r="C15" s="12" t="str">
        <f>'[1]9'!C12</f>
        <v>Puskesmas Karangawen I</v>
      </c>
      <c r="D15" s="18">
        <v>1650</v>
      </c>
      <c r="E15" s="18">
        <v>1590</v>
      </c>
      <c r="F15" s="14">
        <f t="shared" si="0"/>
        <v>3240</v>
      </c>
      <c r="G15" s="18">
        <v>1439</v>
      </c>
      <c r="H15" s="18">
        <v>1378</v>
      </c>
      <c r="I15" s="14">
        <f t="shared" si="1"/>
        <v>2817</v>
      </c>
      <c r="J15" s="19">
        <f t="shared" si="2"/>
        <v>87.212121212121204</v>
      </c>
      <c r="K15" s="19">
        <f t="shared" si="2"/>
        <v>86.666666666666671</v>
      </c>
      <c r="L15" s="19">
        <f t="shared" si="2"/>
        <v>86.944444444444443</v>
      </c>
      <c r="M15" s="49">
        <v>3206</v>
      </c>
      <c r="N15" s="50">
        <v>193</v>
      </c>
      <c r="O15" s="48">
        <f t="shared" si="3"/>
        <v>6.019962570180911</v>
      </c>
      <c r="P15" s="49">
        <v>3206</v>
      </c>
      <c r="Q15" s="50">
        <v>152</v>
      </c>
      <c r="R15" s="48">
        <f t="shared" si="4"/>
        <v>4.7411104179663131</v>
      </c>
      <c r="S15" s="49">
        <v>3206</v>
      </c>
      <c r="T15" s="50">
        <v>58</v>
      </c>
      <c r="U15" s="48">
        <f t="shared" si="5"/>
        <v>1.8091079226450406</v>
      </c>
    </row>
    <row r="16" spans="1:21" x14ac:dyDescent="0.25">
      <c r="A16" s="11"/>
      <c r="B16" s="17" t="s">
        <v>14</v>
      </c>
      <c r="C16" s="12" t="str">
        <f>'[1]9'!C13</f>
        <v>Puskesmas Karangawen II</v>
      </c>
      <c r="D16" s="18">
        <v>2199</v>
      </c>
      <c r="E16" s="18">
        <v>2074</v>
      </c>
      <c r="F16" s="14">
        <f>SUM(D16:E16)</f>
        <v>4273</v>
      </c>
      <c r="G16" s="18">
        <v>1815</v>
      </c>
      <c r="H16" s="18">
        <v>1828</v>
      </c>
      <c r="I16" s="14">
        <f t="shared" si="1"/>
        <v>3643</v>
      </c>
      <c r="J16" s="19">
        <f t="shared" si="2"/>
        <v>82.537517053206003</v>
      </c>
      <c r="K16" s="19">
        <f t="shared" si="2"/>
        <v>88.138862102217942</v>
      </c>
      <c r="L16" s="19">
        <f t="shared" si="2"/>
        <v>85.256260238708165</v>
      </c>
      <c r="M16" s="49">
        <v>4371</v>
      </c>
      <c r="N16" s="50">
        <v>173</v>
      </c>
      <c r="O16" s="48">
        <f t="shared" si="3"/>
        <v>3.9579043697094489</v>
      </c>
      <c r="P16" s="49">
        <v>4371</v>
      </c>
      <c r="Q16" s="50">
        <v>184</v>
      </c>
      <c r="R16" s="48">
        <f t="shared" si="4"/>
        <v>4.2095630290551362</v>
      </c>
      <c r="S16" s="49">
        <v>4371</v>
      </c>
      <c r="T16" s="50">
        <v>125</v>
      </c>
      <c r="U16" s="48">
        <f t="shared" si="5"/>
        <v>2.8597574925646305</v>
      </c>
    </row>
    <row r="17" spans="1:21" x14ac:dyDescent="0.25">
      <c r="A17" s="11">
        <v>3</v>
      </c>
      <c r="B17" s="12" t="s">
        <v>15</v>
      </c>
      <c r="C17" s="12" t="str">
        <f>'[1]9'!C14</f>
        <v>Puskesmas Guntur I</v>
      </c>
      <c r="D17" s="18">
        <v>2256</v>
      </c>
      <c r="E17" s="18">
        <v>2076</v>
      </c>
      <c r="F17" s="14">
        <f t="shared" si="0"/>
        <v>4332</v>
      </c>
      <c r="G17" s="18">
        <v>1727</v>
      </c>
      <c r="H17" s="18">
        <v>1615</v>
      </c>
      <c r="I17" s="14">
        <f t="shared" si="1"/>
        <v>3342</v>
      </c>
      <c r="J17" s="19">
        <f t="shared" si="2"/>
        <v>76.551418439716315</v>
      </c>
      <c r="K17" s="19">
        <f t="shared" si="2"/>
        <v>77.793834296724469</v>
      </c>
      <c r="L17" s="19">
        <f t="shared" si="2"/>
        <v>77.146814404432135</v>
      </c>
      <c r="M17" s="49">
        <v>4210</v>
      </c>
      <c r="N17" s="50">
        <v>623</v>
      </c>
      <c r="O17" s="48">
        <f t="shared" si="3"/>
        <v>14.79809976247031</v>
      </c>
      <c r="P17" s="49">
        <v>4210</v>
      </c>
      <c r="Q17" s="50">
        <v>660</v>
      </c>
      <c r="R17" s="48">
        <f t="shared" si="4"/>
        <v>15.676959619952493</v>
      </c>
      <c r="S17" s="49">
        <v>4210</v>
      </c>
      <c r="T17" s="50">
        <v>141</v>
      </c>
      <c r="U17" s="48">
        <f t="shared" si="5"/>
        <v>3.3491686460807601</v>
      </c>
    </row>
    <row r="18" spans="1:21" x14ac:dyDescent="0.25">
      <c r="A18" s="11"/>
      <c r="B18" s="17" t="s">
        <v>15</v>
      </c>
      <c r="C18" s="12" t="str">
        <f>'[1]9'!C15</f>
        <v>Puskesmas Guntur II</v>
      </c>
      <c r="D18" s="18">
        <v>1195</v>
      </c>
      <c r="E18" s="18">
        <v>1552</v>
      </c>
      <c r="F18" s="14">
        <f t="shared" si="0"/>
        <v>2747</v>
      </c>
      <c r="G18" s="18">
        <v>1054</v>
      </c>
      <c r="H18" s="18">
        <v>1317</v>
      </c>
      <c r="I18" s="14">
        <f t="shared" si="1"/>
        <v>2371</v>
      </c>
      <c r="J18" s="19">
        <f t="shared" si="2"/>
        <v>88.20083682008368</v>
      </c>
      <c r="K18" s="19">
        <f t="shared" si="2"/>
        <v>84.858247422680407</v>
      </c>
      <c r="L18" s="19">
        <f t="shared" si="2"/>
        <v>86.312340735347647</v>
      </c>
      <c r="M18" s="49">
        <v>3299</v>
      </c>
      <c r="N18" s="50">
        <v>89</v>
      </c>
      <c r="O18" s="48">
        <f t="shared" si="3"/>
        <v>2.6977872082449226</v>
      </c>
      <c r="P18" s="49">
        <v>3299</v>
      </c>
      <c r="Q18" s="50">
        <v>353</v>
      </c>
      <c r="R18" s="48">
        <f t="shared" si="4"/>
        <v>10.700212185510761</v>
      </c>
      <c r="S18" s="49">
        <v>3299</v>
      </c>
      <c r="T18" s="50">
        <v>33</v>
      </c>
      <c r="U18" s="48">
        <f t="shared" si="5"/>
        <v>1.0003031221582299</v>
      </c>
    </row>
    <row r="19" spans="1:21" x14ac:dyDescent="0.25">
      <c r="A19" s="11">
        <v>4</v>
      </c>
      <c r="B19" s="12" t="s">
        <v>16</v>
      </c>
      <c r="C19" s="12" t="str">
        <f>'[1]9'!C16</f>
        <v>Puskesmas Sayung I</v>
      </c>
      <c r="D19" s="18">
        <v>2024</v>
      </c>
      <c r="E19" s="18">
        <v>1883</v>
      </c>
      <c r="F19" s="14">
        <f t="shared" si="0"/>
        <v>3907</v>
      </c>
      <c r="G19" s="18">
        <v>1995</v>
      </c>
      <c r="H19" s="18">
        <v>1853</v>
      </c>
      <c r="I19" s="14">
        <f t="shared" si="1"/>
        <v>3848</v>
      </c>
      <c r="J19" s="19">
        <f t="shared" si="2"/>
        <v>98.567193675889328</v>
      </c>
      <c r="K19" s="19">
        <f t="shared" si="2"/>
        <v>98.406797663303237</v>
      </c>
      <c r="L19" s="19">
        <f t="shared" si="2"/>
        <v>98.48988994113131</v>
      </c>
      <c r="M19" s="49">
        <v>3879</v>
      </c>
      <c r="N19" s="50">
        <v>487</v>
      </c>
      <c r="O19" s="48">
        <f t="shared" si="3"/>
        <v>12.554782160350605</v>
      </c>
      <c r="P19" s="49">
        <v>3879</v>
      </c>
      <c r="Q19" s="50">
        <v>747</v>
      </c>
      <c r="R19" s="48">
        <f t="shared" si="4"/>
        <v>19.257540603248259</v>
      </c>
      <c r="S19" s="49">
        <v>3879</v>
      </c>
      <c r="T19" s="50">
        <v>247</v>
      </c>
      <c r="U19" s="48">
        <f t="shared" si="5"/>
        <v>6.3676205207527721</v>
      </c>
    </row>
    <row r="20" spans="1:21" x14ac:dyDescent="0.25">
      <c r="A20" s="11"/>
      <c r="B20" s="17" t="s">
        <v>16</v>
      </c>
      <c r="C20" s="12" t="str">
        <f>'[1]9'!C17</f>
        <v>Puskesmas Sayung II</v>
      </c>
      <c r="D20" s="18">
        <v>2304</v>
      </c>
      <c r="E20" s="18">
        <v>2153</v>
      </c>
      <c r="F20" s="14">
        <f t="shared" si="0"/>
        <v>4457</v>
      </c>
      <c r="G20" s="18">
        <v>2018</v>
      </c>
      <c r="H20" s="18">
        <v>1907</v>
      </c>
      <c r="I20" s="14">
        <f>SUM(G20:H20)</f>
        <v>3925</v>
      </c>
      <c r="J20" s="19">
        <f t="shared" si="2"/>
        <v>87.586805555555557</v>
      </c>
      <c r="K20" s="19">
        <f t="shared" si="2"/>
        <v>88.57408267533674</v>
      </c>
      <c r="L20" s="19">
        <f t="shared" si="2"/>
        <v>88.063719991025351</v>
      </c>
      <c r="M20" s="49">
        <v>4701</v>
      </c>
      <c r="N20" s="50">
        <v>503</v>
      </c>
      <c r="O20" s="48">
        <f t="shared" si="3"/>
        <v>10.699851095511594</v>
      </c>
      <c r="P20" s="49">
        <v>4701</v>
      </c>
      <c r="Q20" s="50">
        <v>461</v>
      </c>
      <c r="R20" s="48">
        <f t="shared" si="4"/>
        <v>9.8064241650712614</v>
      </c>
      <c r="S20" s="49">
        <v>4701</v>
      </c>
      <c r="T20" s="50">
        <v>409</v>
      </c>
      <c r="U20" s="48">
        <f t="shared" si="5"/>
        <v>8.7002765369070403</v>
      </c>
    </row>
    <row r="21" spans="1:21" x14ac:dyDescent="0.25">
      <c r="A21" s="11">
        <v>5</v>
      </c>
      <c r="B21" s="12" t="s">
        <v>17</v>
      </c>
      <c r="C21" s="12" t="str">
        <f>'[1]9'!C18</f>
        <v>Puskesmas Karang Tengah</v>
      </c>
      <c r="D21" s="18">
        <v>2910</v>
      </c>
      <c r="E21" s="18">
        <v>2954</v>
      </c>
      <c r="F21" s="14">
        <f t="shared" si="0"/>
        <v>5864</v>
      </c>
      <c r="G21" s="18">
        <v>2476</v>
      </c>
      <c r="H21" s="18">
        <v>2479</v>
      </c>
      <c r="I21" s="14">
        <f t="shared" si="1"/>
        <v>4955</v>
      </c>
      <c r="J21" s="19">
        <f t="shared" si="2"/>
        <v>85.085910652920958</v>
      </c>
      <c r="K21" s="19">
        <f t="shared" si="2"/>
        <v>83.920108327691267</v>
      </c>
      <c r="L21" s="19">
        <f t="shared" si="2"/>
        <v>84.498635743519785</v>
      </c>
      <c r="M21" s="49">
        <v>5847</v>
      </c>
      <c r="N21" s="50">
        <v>723</v>
      </c>
      <c r="O21" s="48">
        <f t="shared" si="3"/>
        <v>12.365315546434068</v>
      </c>
      <c r="P21" s="49">
        <v>5847</v>
      </c>
      <c r="Q21" s="50">
        <v>228</v>
      </c>
      <c r="R21" s="48">
        <f t="shared" si="4"/>
        <v>3.8994356080041044</v>
      </c>
      <c r="S21" s="49">
        <v>5847</v>
      </c>
      <c r="T21" s="50">
        <v>473</v>
      </c>
      <c r="U21" s="48">
        <f t="shared" si="5"/>
        <v>8.0896186078330761</v>
      </c>
    </row>
    <row r="22" spans="1:21" x14ac:dyDescent="0.25">
      <c r="A22" s="11">
        <v>6</v>
      </c>
      <c r="B22" s="12" t="s">
        <v>18</v>
      </c>
      <c r="C22" s="12" t="str">
        <f>'[1]9'!C19</f>
        <v>Puskesmas Bonang I</v>
      </c>
      <c r="D22" s="18">
        <v>2743</v>
      </c>
      <c r="E22" s="18">
        <v>2565</v>
      </c>
      <c r="F22" s="14">
        <f t="shared" si="0"/>
        <v>5308</v>
      </c>
      <c r="G22" s="18">
        <v>2567</v>
      </c>
      <c r="H22" s="18">
        <v>2403</v>
      </c>
      <c r="I22" s="14">
        <f t="shared" si="1"/>
        <v>4970</v>
      </c>
      <c r="J22" s="19">
        <f t="shared" si="2"/>
        <v>93.583667517316798</v>
      </c>
      <c r="K22" s="19">
        <f t="shared" si="2"/>
        <v>93.684210526315795</v>
      </c>
      <c r="L22" s="19">
        <f t="shared" si="2"/>
        <v>93.632253202712889</v>
      </c>
      <c r="M22" s="49">
        <v>5297</v>
      </c>
      <c r="N22" s="50">
        <v>741</v>
      </c>
      <c r="O22" s="48">
        <f t="shared" si="3"/>
        <v>13.989050405890127</v>
      </c>
      <c r="P22" s="49">
        <v>5297</v>
      </c>
      <c r="Q22" s="50">
        <v>932</v>
      </c>
      <c r="R22" s="48">
        <f t="shared" si="4"/>
        <v>17.59486501793468</v>
      </c>
      <c r="S22" s="49">
        <v>5297</v>
      </c>
      <c r="T22" s="50">
        <v>455</v>
      </c>
      <c r="U22" s="48">
        <f t="shared" si="5"/>
        <v>8.589767793090429</v>
      </c>
    </row>
    <row r="23" spans="1:21" x14ac:dyDescent="0.25">
      <c r="A23" s="11"/>
      <c r="B23" s="17" t="s">
        <v>18</v>
      </c>
      <c r="C23" s="12" t="str">
        <f>'[1]9'!C20</f>
        <v>Puskesmas Bonang II</v>
      </c>
      <c r="D23" s="18">
        <v>2103</v>
      </c>
      <c r="E23" s="18">
        <v>2124</v>
      </c>
      <c r="F23" s="14">
        <f t="shared" si="0"/>
        <v>4227</v>
      </c>
      <c r="G23" s="18">
        <v>1686</v>
      </c>
      <c r="H23" s="18">
        <v>1720</v>
      </c>
      <c r="I23" s="14">
        <f t="shared" si="1"/>
        <v>3406</v>
      </c>
      <c r="J23" s="19">
        <f t="shared" si="2"/>
        <v>80.171184022824534</v>
      </c>
      <c r="K23" s="19">
        <f t="shared" si="2"/>
        <v>80.979284369114879</v>
      </c>
      <c r="L23" s="19">
        <f t="shared" si="2"/>
        <v>80.577241542465103</v>
      </c>
      <c r="M23" s="49">
        <v>4147</v>
      </c>
      <c r="N23" s="50">
        <v>335</v>
      </c>
      <c r="O23" s="48">
        <f t="shared" si="3"/>
        <v>8.0781287677839408</v>
      </c>
      <c r="P23" s="49">
        <v>4147</v>
      </c>
      <c r="Q23" s="50">
        <v>366</v>
      </c>
      <c r="R23" s="48">
        <f t="shared" si="4"/>
        <v>8.8256571015191696</v>
      </c>
      <c r="S23" s="49">
        <v>4147</v>
      </c>
      <c r="T23" s="50">
        <v>223</v>
      </c>
      <c r="U23" s="48">
        <f t="shared" si="5"/>
        <v>5.3773812394502043</v>
      </c>
    </row>
    <row r="24" spans="1:21" x14ac:dyDescent="0.25">
      <c r="A24" s="11">
        <v>7</v>
      </c>
      <c r="B24" s="12" t="s">
        <v>19</v>
      </c>
      <c r="C24" s="12" t="str">
        <f>'[1]9'!C21</f>
        <v>Puskesmas Demak I</v>
      </c>
      <c r="D24" s="18">
        <v>1384</v>
      </c>
      <c r="E24" s="18">
        <v>1430</v>
      </c>
      <c r="F24" s="14">
        <f t="shared" si="0"/>
        <v>2814</v>
      </c>
      <c r="G24" s="18">
        <v>1347</v>
      </c>
      <c r="H24" s="18">
        <v>1392</v>
      </c>
      <c r="I24" s="14">
        <f t="shared" si="1"/>
        <v>2739</v>
      </c>
      <c r="J24" s="19">
        <f t="shared" si="2"/>
        <v>97.326589595375722</v>
      </c>
      <c r="K24" s="19">
        <f t="shared" si="2"/>
        <v>97.342657342657347</v>
      </c>
      <c r="L24" s="19">
        <f t="shared" si="2"/>
        <v>97.334754797441363</v>
      </c>
      <c r="M24" s="49">
        <v>3195</v>
      </c>
      <c r="N24" s="50">
        <v>152</v>
      </c>
      <c r="O24" s="48">
        <f t="shared" si="3"/>
        <v>4.7574334898278554</v>
      </c>
      <c r="P24" s="49">
        <v>3195</v>
      </c>
      <c r="Q24" s="50">
        <v>146</v>
      </c>
      <c r="R24" s="48">
        <f t="shared" si="4"/>
        <v>4.5696400625978093</v>
      </c>
      <c r="S24" s="49">
        <v>3195</v>
      </c>
      <c r="T24" s="50">
        <v>168</v>
      </c>
      <c r="U24" s="48">
        <f t="shared" si="5"/>
        <v>5.2582159624413141</v>
      </c>
    </row>
    <row r="25" spans="1:21" x14ac:dyDescent="0.25">
      <c r="A25" s="11"/>
      <c r="B25" s="17" t="s">
        <v>19</v>
      </c>
      <c r="C25" s="12" t="str">
        <f>'[1]9'!C22</f>
        <v>Puskesmas Demak II</v>
      </c>
      <c r="D25" s="18">
        <v>1271</v>
      </c>
      <c r="E25" s="18">
        <v>1302</v>
      </c>
      <c r="F25" s="14">
        <f t="shared" si="0"/>
        <v>2573</v>
      </c>
      <c r="G25" s="18">
        <v>1145</v>
      </c>
      <c r="H25" s="18">
        <v>1188</v>
      </c>
      <c r="I25" s="14">
        <f t="shared" si="1"/>
        <v>2333</v>
      </c>
      <c r="J25" s="19">
        <f t="shared" si="2"/>
        <v>90.086546026750597</v>
      </c>
      <c r="K25" s="19">
        <f t="shared" si="2"/>
        <v>91.244239631336413</v>
      </c>
      <c r="L25" s="19">
        <f t="shared" si="2"/>
        <v>90.672366886902438</v>
      </c>
      <c r="M25" s="49">
        <v>2741</v>
      </c>
      <c r="N25" s="50">
        <v>157</v>
      </c>
      <c r="O25" s="48">
        <f t="shared" si="3"/>
        <v>5.7278365560014599</v>
      </c>
      <c r="P25" s="49">
        <v>2741</v>
      </c>
      <c r="Q25" s="50">
        <v>72</v>
      </c>
      <c r="R25" s="48">
        <f t="shared" si="4"/>
        <v>2.6267785479751913</v>
      </c>
      <c r="S25" s="49">
        <v>2741</v>
      </c>
      <c r="T25" s="50">
        <v>8</v>
      </c>
      <c r="U25" s="48">
        <f t="shared" si="5"/>
        <v>0.29186428310835461</v>
      </c>
    </row>
    <row r="26" spans="1:21" x14ac:dyDescent="0.25">
      <c r="A26" s="11"/>
      <c r="B26" s="17" t="s">
        <v>19</v>
      </c>
      <c r="C26" s="12" t="str">
        <f>'[1]9'!C23</f>
        <v>Puskesmas Demak III</v>
      </c>
      <c r="D26" s="18">
        <v>1478</v>
      </c>
      <c r="E26" s="18">
        <v>1715</v>
      </c>
      <c r="F26" s="14">
        <f t="shared" si="0"/>
        <v>3193</v>
      </c>
      <c r="G26" s="18">
        <v>1394</v>
      </c>
      <c r="H26" s="18">
        <v>1623</v>
      </c>
      <c r="I26" s="14">
        <f t="shared" si="1"/>
        <v>3017</v>
      </c>
      <c r="J26" s="19">
        <f>G26/D26*100</f>
        <v>94.31664411366711</v>
      </c>
      <c r="K26" s="19">
        <f t="shared" si="2"/>
        <v>94.635568513119537</v>
      </c>
      <c r="L26" s="19">
        <f t="shared" si="2"/>
        <v>94.487942373943</v>
      </c>
      <c r="M26" s="49">
        <v>3267</v>
      </c>
      <c r="N26" s="50">
        <v>26</v>
      </c>
      <c r="O26" s="48">
        <f t="shared" si="3"/>
        <v>0.79583715947352307</v>
      </c>
      <c r="P26" s="49">
        <v>3267</v>
      </c>
      <c r="Q26" s="50">
        <v>74</v>
      </c>
      <c r="R26" s="48">
        <f t="shared" si="4"/>
        <v>2.2650749923477194</v>
      </c>
      <c r="S26" s="49">
        <v>3267</v>
      </c>
      <c r="T26" s="50">
        <v>27</v>
      </c>
      <c r="U26" s="48">
        <f t="shared" si="5"/>
        <v>0.82644628099173556</v>
      </c>
    </row>
    <row r="27" spans="1:21" x14ac:dyDescent="0.25">
      <c r="A27" s="11">
        <v>8</v>
      </c>
      <c r="B27" s="12" t="s">
        <v>20</v>
      </c>
      <c r="C27" s="12" t="str">
        <f>'[1]9'!C24</f>
        <v>Puskesmas Wonosalam I</v>
      </c>
      <c r="D27" s="18">
        <v>1838</v>
      </c>
      <c r="E27" s="18">
        <v>1869</v>
      </c>
      <c r="F27" s="14">
        <f t="shared" si="0"/>
        <v>3707</v>
      </c>
      <c r="G27" s="18">
        <v>1706</v>
      </c>
      <c r="H27" s="18">
        <v>1674</v>
      </c>
      <c r="I27" s="14">
        <f t="shared" si="1"/>
        <v>3380</v>
      </c>
      <c r="J27" s="19">
        <f t="shared" si="2"/>
        <v>92.818280739934707</v>
      </c>
      <c r="K27" s="19">
        <f>H27/E27*100</f>
        <v>89.566613162118784</v>
      </c>
      <c r="L27" s="19">
        <f t="shared" si="2"/>
        <v>91.178850822767728</v>
      </c>
      <c r="M27" s="49">
        <v>3834</v>
      </c>
      <c r="N27" s="50">
        <v>252</v>
      </c>
      <c r="O27" s="48">
        <f t="shared" si="3"/>
        <v>6.5727699530516439</v>
      </c>
      <c r="P27" s="49">
        <v>3834</v>
      </c>
      <c r="Q27" s="50">
        <v>207</v>
      </c>
      <c r="R27" s="48">
        <f t="shared" si="4"/>
        <v>5.39906103286385</v>
      </c>
      <c r="S27" s="49">
        <v>3834</v>
      </c>
      <c r="T27" s="50">
        <v>130</v>
      </c>
      <c r="U27" s="48">
        <f t="shared" si="5"/>
        <v>3.3907146583202921</v>
      </c>
    </row>
    <row r="28" spans="1:21" x14ac:dyDescent="0.25">
      <c r="A28" s="11"/>
      <c r="B28" s="17" t="s">
        <v>20</v>
      </c>
      <c r="C28" s="12" t="str">
        <f>'[1]9'!C25</f>
        <v>Puskesmas Wonosalam II</v>
      </c>
      <c r="D28" s="18">
        <v>1481</v>
      </c>
      <c r="E28" s="18">
        <v>1430</v>
      </c>
      <c r="F28" s="14">
        <f t="shared" si="0"/>
        <v>2911</v>
      </c>
      <c r="G28" s="18">
        <v>1331</v>
      </c>
      <c r="H28" s="18">
        <v>1332</v>
      </c>
      <c r="I28" s="14">
        <f t="shared" si="1"/>
        <v>2663</v>
      </c>
      <c r="J28" s="19">
        <f t="shared" si="2"/>
        <v>89.871708305199192</v>
      </c>
      <c r="K28" s="19">
        <f t="shared" si="2"/>
        <v>93.146853146853147</v>
      </c>
      <c r="L28" s="19">
        <f t="shared" si="2"/>
        <v>91.480590862246643</v>
      </c>
      <c r="M28" s="49">
        <v>3007</v>
      </c>
      <c r="N28" s="50">
        <v>164</v>
      </c>
      <c r="O28" s="48">
        <f t="shared" si="3"/>
        <v>5.453940804788826</v>
      </c>
      <c r="P28" s="49">
        <v>3007</v>
      </c>
      <c r="Q28" s="50">
        <v>176</v>
      </c>
      <c r="R28" s="48">
        <f t="shared" si="4"/>
        <v>5.8530096441636186</v>
      </c>
      <c r="S28" s="49">
        <v>3007</v>
      </c>
      <c r="T28" s="50">
        <v>162</v>
      </c>
      <c r="U28" s="48">
        <f t="shared" si="5"/>
        <v>5.3874293315596944</v>
      </c>
    </row>
    <row r="29" spans="1:21" x14ac:dyDescent="0.25">
      <c r="A29" s="11">
        <v>9</v>
      </c>
      <c r="B29" s="12" t="s">
        <v>21</v>
      </c>
      <c r="C29" s="12" t="str">
        <f>'[1]9'!C26</f>
        <v>Puskesmas Dempet</v>
      </c>
      <c r="D29" s="18">
        <v>2305</v>
      </c>
      <c r="E29" s="18">
        <v>2203</v>
      </c>
      <c r="F29" s="14">
        <f t="shared" si="0"/>
        <v>4508</v>
      </c>
      <c r="G29" s="18">
        <v>2068</v>
      </c>
      <c r="H29" s="18">
        <v>1979</v>
      </c>
      <c r="I29" s="14">
        <f t="shared" si="1"/>
        <v>4047</v>
      </c>
      <c r="J29" s="19">
        <f t="shared" si="2"/>
        <v>89.718004338394792</v>
      </c>
      <c r="K29" s="19">
        <f t="shared" si="2"/>
        <v>89.83204720835225</v>
      </c>
      <c r="L29" s="19">
        <f>I29/F29*100</f>
        <v>89.773735581189001</v>
      </c>
      <c r="M29" s="49">
        <v>4573</v>
      </c>
      <c r="N29" s="50">
        <v>522</v>
      </c>
      <c r="O29" s="48">
        <f t="shared" si="3"/>
        <v>11.414826153509731</v>
      </c>
      <c r="P29" s="49">
        <v>4573</v>
      </c>
      <c r="Q29" s="50">
        <v>376</v>
      </c>
      <c r="R29" s="48">
        <f t="shared" si="4"/>
        <v>8.2221736278154385</v>
      </c>
      <c r="S29" s="49">
        <v>4573</v>
      </c>
      <c r="T29" s="50">
        <v>164</v>
      </c>
      <c r="U29" s="48">
        <f t="shared" si="5"/>
        <v>3.5862672206429038</v>
      </c>
    </row>
    <row r="30" spans="1:21" x14ac:dyDescent="0.25">
      <c r="A30" s="11">
        <v>10</v>
      </c>
      <c r="B30" s="12" t="s">
        <v>22</v>
      </c>
      <c r="C30" s="12" t="str">
        <f>'[1]9'!C27</f>
        <v xml:space="preserve">Puskesmas Kebonagung </v>
      </c>
      <c r="D30" s="18">
        <v>1623</v>
      </c>
      <c r="E30" s="18">
        <v>1547</v>
      </c>
      <c r="F30" s="14">
        <f t="shared" si="0"/>
        <v>3170</v>
      </c>
      <c r="G30" s="18">
        <v>1488</v>
      </c>
      <c r="H30" s="18">
        <v>1387</v>
      </c>
      <c r="I30" s="14">
        <f t="shared" si="1"/>
        <v>2875</v>
      </c>
      <c r="J30" s="19">
        <f t="shared" si="2"/>
        <v>91.682070240295744</v>
      </c>
      <c r="K30" s="19">
        <f t="shared" si="2"/>
        <v>89.657401422107313</v>
      </c>
      <c r="L30" s="19">
        <f t="shared" si="2"/>
        <v>90.694006309148264</v>
      </c>
      <c r="M30" s="49">
        <v>3161</v>
      </c>
      <c r="N30" s="50">
        <v>129</v>
      </c>
      <c r="O30" s="48">
        <f t="shared" si="3"/>
        <v>4.0809870294210695</v>
      </c>
      <c r="P30" s="49">
        <v>3161</v>
      </c>
      <c r="Q30" s="50">
        <v>51</v>
      </c>
      <c r="R30" s="48">
        <f t="shared" si="4"/>
        <v>1.6134134767478645</v>
      </c>
      <c r="S30" s="49">
        <v>3161</v>
      </c>
      <c r="T30" s="50">
        <v>57</v>
      </c>
      <c r="U30" s="48">
        <f t="shared" si="5"/>
        <v>1.8032268269534957</v>
      </c>
    </row>
    <row r="31" spans="1:21" x14ac:dyDescent="0.25">
      <c r="A31" s="11">
        <v>11</v>
      </c>
      <c r="B31" s="12" t="s">
        <v>23</v>
      </c>
      <c r="C31" s="12" t="str">
        <f>'[1]9'!C28</f>
        <v>Puskesmas Gajah I</v>
      </c>
      <c r="D31" s="18">
        <v>1282</v>
      </c>
      <c r="E31" s="18">
        <v>1139</v>
      </c>
      <c r="F31" s="14">
        <f t="shared" si="0"/>
        <v>2421</v>
      </c>
      <c r="G31" s="18">
        <v>1158</v>
      </c>
      <c r="H31" s="18">
        <v>1046</v>
      </c>
      <c r="I31" s="14">
        <f t="shared" si="1"/>
        <v>2204</v>
      </c>
      <c r="J31" s="19">
        <f t="shared" si="2"/>
        <v>90.32761310452419</v>
      </c>
      <c r="K31" s="19">
        <f t="shared" si="2"/>
        <v>91.834942932396828</v>
      </c>
      <c r="L31" s="19">
        <f t="shared" si="2"/>
        <v>91.036761668731927</v>
      </c>
      <c r="M31" s="49">
        <v>2420</v>
      </c>
      <c r="N31" s="50">
        <v>190</v>
      </c>
      <c r="O31" s="48">
        <f t="shared" si="3"/>
        <v>7.8512396694214877</v>
      </c>
      <c r="P31" s="49">
        <v>2420</v>
      </c>
      <c r="Q31" s="50">
        <v>172</v>
      </c>
      <c r="R31" s="48">
        <f t="shared" si="4"/>
        <v>7.1074380165289259</v>
      </c>
      <c r="S31" s="49">
        <v>2420</v>
      </c>
      <c r="T31" s="50">
        <v>58</v>
      </c>
      <c r="U31" s="48">
        <f t="shared" si="5"/>
        <v>2.3966942148760331</v>
      </c>
    </row>
    <row r="32" spans="1:21" x14ac:dyDescent="0.25">
      <c r="A32" s="11"/>
      <c r="B32" s="17" t="s">
        <v>23</v>
      </c>
      <c r="C32" s="12" t="str">
        <f>'[1]9'!C29</f>
        <v>Puskesmas Gajah II</v>
      </c>
      <c r="D32" s="18">
        <v>877</v>
      </c>
      <c r="E32" s="18">
        <v>828</v>
      </c>
      <c r="F32" s="14">
        <f t="shared" si="0"/>
        <v>1705</v>
      </c>
      <c r="G32" s="18">
        <v>810</v>
      </c>
      <c r="H32" s="18">
        <v>793</v>
      </c>
      <c r="I32" s="14">
        <f t="shared" si="1"/>
        <v>1603</v>
      </c>
      <c r="J32" s="19">
        <f t="shared" ref="J32:L38" si="6">G32/D32*100</f>
        <v>92.360319270239458</v>
      </c>
      <c r="K32" s="19">
        <f t="shared" si="6"/>
        <v>95.772946859903385</v>
      </c>
      <c r="L32" s="19">
        <f t="shared" si="6"/>
        <v>94.017595307917887</v>
      </c>
      <c r="M32" s="49">
        <v>1728</v>
      </c>
      <c r="N32" s="50">
        <v>65</v>
      </c>
      <c r="O32" s="48">
        <f t="shared" si="3"/>
        <v>3.761574074074074</v>
      </c>
      <c r="P32" s="49">
        <v>1728</v>
      </c>
      <c r="Q32" s="50">
        <v>71</v>
      </c>
      <c r="R32" s="48">
        <f t="shared" si="4"/>
        <v>4.1087962962962967</v>
      </c>
      <c r="S32" s="49">
        <v>1728</v>
      </c>
      <c r="T32" s="50">
        <v>102</v>
      </c>
      <c r="U32" s="48">
        <f t="shared" si="5"/>
        <v>5.9027777777777777</v>
      </c>
    </row>
    <row r="33" spans="1:21" x14ac:dyDescent="0.25">
      <c r="A33" s="11">
        <v>12</v>
      </c>
      <c r="B33" s="12" t="s">
        <v>24</v>
      </c>
      <c r="C33" s="12" t="str">
        <f>'[1]9'!C30</f>
        <v>Puskesmas Karanganyar I</v>
      </c>
      <c r="D33" s="18">
        <v>1370</v>
      </c>
      <c r="E33" s="18">
        <v>1252</v>
      </c>
      <c r="F33" s="14">
        <f t="shared" si="0"/>
        <v>2622</v>
      </c>
      <c r="G33" s="18">
        <v>1279</v>
      </c>
      <c r="H33" s="18">
        <v>1193</v>
      </c>
      <c r="I33" s="14">
        <f t="shared" si="1"/>
        <v>2472</v>
      </c>
      <c r="J33" s="19">
        <f t="shared" si="6"/>
        <v>93.357664233576642</v>
      </c>
      <c r="K33" s="19">
        <f t="shared" si="6"/>
        <v>95.287539936102235</v>
      </c>
      <c r="L33" s="19">
        <f t="shared" si="6"/>
        <v>94.279176201372991</v>
      </c>
      <c r="M33" s="49">
        <v>2600</v>
      </c>
      <c r="N33" s="50">
        <v>199</v>
      </c>
      <c r="O33" s="48">
        <f t="shared" si="3"/>
        <v>7.6538461538461542</v>
      </c>
      <c r="P33" s="49">
        <v>2600</v>
      </c>
      <c r="Q33" s="50">
        <v>104</v>
      </c>
      <c r="R33" s="48">
        <f t="shared" si="4"/>
        <v>4</v>
      </c>
      <c r="S33" s="49">
        <v>2600</v>
      </c>
      <c r="T33" s="50">
        <v>37</v>
      </c>
      <c r="U33" s="48">
        <f t="shared" si="5"/>
        <v>1.4230769230769231</v>
      </c>
    </row>
    <row r="34" spans="1:21" x14ac:dyDescent="0.25">
      <c r="A34" s="11"/>
      <c r="B34" s="17" t="s">
        <v>24</v>
      </c>
      <c r="C34" s="12" t="str">
        <f>'[1]9'!C31</f>
        <v>Puskesmas Karanganyar II</v>
      </c>
      <c r="D34" s="18">
        <v>1617</v>
      </c>
      <c r="E34" s="18">
        <v>1608</v>
      </c>
      <c r="F34" s="14">
        <f t="shared" si="0"/>
        <v>3225</v>
      </c>
      <c r="G34" s="18">
        <v>1417</v>
      </c>
      <c r="H34" s="18">
        <v>1394</v>
      </c>
      <c r="I34" s="14">
        <f t="shared" si="1"/>
        <v>2811</v>
      </c>
      <c r="J34" s="19">
        <f t="shared" si="6"/>
        <v>87.631416202844775</v>
      </c>
      <c r="K34" s="19">
        <f t="shared" si="6"/>
        <v>86.691542288557216</v>
      </c>
      <c r="L34" s="19">
        <f t="shared" si="6"/>
        <v>87.162790697674424</v>
      </c>
      <c r="M34" s="49">
        <v>3415</v>
      </c>
      <c r="N34" s="50">
        <v>158</v>
      </c>
      <c r="O34" s="48">
        <f t="shared" si="3"/>
        <v>4.6266471449487554</v>
      </c>
      <c r="P34" s="49">
        <v>3415</v>
      </c>
      <c r="Q34" s="50">
        <v>63</v>
      </c>
      <c r="R34" s="48">
        <f t="shared" si="4"/>
        <v>1.8448023426061493</v>
      </c>
      <c r="S34" s="49">
        <v>3415</v>
      </c>
      <c r="T34" s="50">
        <v>123</v>
      </c>
      <c r="U34" s="48">
        <f t="shared" si="5"/>
        <v>3.6017569546120058</v>
      </c>
    </row>
    <row r="35" spans="1:21" x14ac:dyDescent="0.25">
      <c r="A35" s="11">
        <v>13</v>
      </c>
      <c r="B35" s="12" t="s">
        <v>25</v>
      </c>
      <c r="C35" s="12" t="str">
        <f>'[1]9'!C32</f>
        <v>Puskesmas Mijen I</v>
      </c>
      <c r="D35" s="18">
        <v>1112</v>
      </c>
      <c r="E35" s="18">
        <v>1057</v>
      </c>
      <c r="F35" s="14">
        <f t="shared" si="0"/>
        <v>2169</v>
      </c>
      <c r="G35" s="18">
        <v>984</v>
      </c>
      <c r="H35" s="18">
        <v>952</v>
      </c>
      <c r="I35" s="14">
        <f t="shared" si="1"/>
        <v>1936</v>
      </c>
      <c r="J35" s="19">
        <f t="shared" si="6"/>
        <v>88.489208633093526</v>
      </c>
      <c r="K35" s="19">
        <f t="shared" si="6"/>
        <v>90.066225165562912</v>
      </c>
      <c r="L35" s="19">
        <f t="shared" si="6"/>
        <v>89.257722452743209</v>
      </c>
      <c r="M35" s="49">
        <v>2360</v>
      </c>
      <c r="N35" s="50">
        <v>111</v>
      </c>
      <c r="O35" s="48">
        <f t="shared" si="3"/>
        <v>4.7033898305084749</v>
      </c>
      <c r="P35" s="49">
        <v>2360</v>
      </c>
      <c r="Q35" s="50">
        <v>60</v>
      </c>
      <c r="R35" s="48">
        <f t="shared" si="4"/>
        <v>2.5423728813559325</v>
      </c>
      <c r="S35" s="49">
        <v>2360</v>
      </c>
      <c r="T35" s="50">
        <v>69</v>
      </c>
      <c r="U35" s="48">
        <f t="shared" si="5"/>
        <v>2.9237288135593222</v>
      </c>
    </row>
    <row r="36" spans="1:21" x14ac:dyDescent="0.25">
      <c r="A36" s="11"/>
      <c r="B36" s="17" t="s">
        <v>25</v>
      </c>
      <c r="C36" s="12" t="str">
        <f>'[1]9'!C33</f>
        <v>Puskesmas Mijen II</v>
      </c>
      <c r="D36" s="18">
        <v>1170</v>
      </c>
      <c r="E36" s="18">
        <v>1123</v>
      </c>
      <c r="F36" s="14">
        <f t="shared" si="0"/>
        <v>2293</v>
      </c>
      <c r="G36" s="18">
        <v>993</v>
      </c>
      <c r="H36" s="18">
        <v>1006</v>
      </c>
      <c r="I36" s="14">
        <f t="shared" si="1"/>
        <v>1999</v>
      </c>
      <c r="J36" s="19">
        <f t="shared" si="6"/>
        <v>84.871794871794876</v>
      </c>
      <c r="K36" s="19">
        <f t="shared" si="6"/>
        <v>89.581478183437227</v>
      </c>
      <c r="L36" s="19">
        <f t="shared" si="6"/>
        <v>87.178368948975134</v>
      </c>
      <c r="M36" s="49">
        <v>2157</v>
      </c>
      <c r="N36" s="50">
        <v>42</v>
      </c>
      <c r="O36" s="48">
        <f t="shared" si="3"/>
        <v>1.9471488178025034</v>
      </c>
      <c r="P36" s="49">
        <v>2157</v>
      </c>
      <c r="Q36" s="50">
        <v>180</v>
      </c>
      <c r="R36" s="48">
        <f t="shared" si="4"/>
        <v>8.3449235048678716</v>
      </c>
      <c r="S36" s="49">
        <v>2157</v>
      </c>
      <c r="T36" s="50">
        <v>36</v>
      </c>
      <c r="U36" s="48">
        <f t="shared" si="5"/>
        <v>1.6689847009735743</v>
      </c>
    </row>
    <row r="37" spans="1:21" x14ac:dyDescent="0.25">
      <c r="A37" s="11">
        <v>14</v>
      </c>
      <c r="B37" s="12" t="s">
        <v>26</v>
      </c>
      <c r="C37" s="12" t="str">
        <f>'[1]9'!C34</f>
        <v>Puskesmas Wedung I</v>
      </c>
      <c r="D37" s="18">
        <v>2211</v>
      </c>
      <c r="E37" s="18">
        <v>2243</v>
      </c>
      <c r="F37" s="14">
        <f t="shared" si="0"/>
        <v>4454</v>
      </c>
      <c r="G37" s="18">
        <v>1924</v>
      </c>
      <c r="H37" s="18">
        <v>1952</v>
      </c>
      <c r="I37" s="14">
        <f t="shared" si="1"/>
        <v>3876</v>
      </c>
      <c r="J37" s="19">
        <f t="shared" si="6"/>
        <v>87.019448213478071</v>
      </c>
      <c r="K37" s="19">
        <f t="shared" si="6"/>
        <v>87.026304057066426</v>
      </c>
      <c r="L37" s="19">
        <f t="shared" si="6"/>
        <v>87.022900763358777</v>
      </c>
      <c r="M37" s="49">
        <v>4590</v>
      </c>
      <c r="N37" s="50">
        <v>137</v>
      </c>
      <c r="O37" s="48">
        <f t="shared" si="3"/>
        <v>2.9847494553376905</v>
      </c>
      <c r="P37" s="49">
        <v>4590</v>
      </c>
      <c r="Q37" s="50">
        <v>87</v>
      </c>
      <c r="R37" s="48">
        <f t="shared" si="4"/>
        <v>1.8954248366013071</v>
      </c>
      <c r="S37" s="49">
        <v>4590</v>
      </c>
      <c r="T37" s="50">
        <v>113</v>
      </c>
      <c r="U37" s="48">
        <f t="shared" si="5"/>
        <v>2.4618736383442266</v>
      </c>
    </row>
    <row r="38" spans="1:21" x14ac:dyDescent="0.25">
      <c r="A38" s="11"/>
      <c r="B38" s="17" t="s">
        <v>26</v>
      </c>
      <c r="C38" s="12" t="str">
        <f>'[1]9'!C35</f>
        <v>Puskesmas Wedung II</v>
      </c>
      <c r="D38" s="20">
        <v>1635</v>
      </c>
      <c r="E38" s="20">
        <v>1584</v>
      </c>
      <c r="F38" s="14">
        <f t="shared" si="0"/>
        <v>3219</v>
      </c>
      <c r="G38" s="20">
        <v>1417</v>
      </c>
      <c r="H38" s="20">
        <v>1363</v>
      </c>
      <c r="I38" s="14">
        <f t="shared" si="1"/>
        <v>2780</v>
      </c>
      <c r="J38" s="19">
        <f t="shared" si="6"/>
        <v>86.666666666666671</v>
      </c>
      <c r="K38" s="19">
        <f t="shared" si="6"/>
        <v>86.047979797979806</v>
      </c>
      <c r="L38" s="19">
        <f t="shared" si="6"/>
        <v>86.362224293258777</v>
      </c>
      <c r="M38" s="51">
        <v>3285</v>
      </c>
      <c r="N38" s="52">
        <v>85</v>
      </c>
      <c r="O38" s="53">
        <f t="shared" si="3"/>
        <v>2.5875190258751903</v>
      </c>
      <c r="P38" s="51">
        <v>3285</v>
      </c>
      <c r="Q38" s="52">
        <v>295</v>
      </c>
      <c r="R38" s="53">
        <f t="shared" si="4"/>
        <v>8.9802130898021311</v>
      </c>
      <c r="S38" s="51">
        <v>3285</v>
      </c>
      <c r="T38" s="52">
        <v>28</v>
      </c>
      <c r="U38" s="48">
        <f t="shared" si="5"/>
        <v>0.85235920852359204</v>
      </c>
    </row>
    <row r="39" spans="1:21" ht="16.5" thickBot="1" x14ac:dyDescent="0.3">
      <c r="A39" s="21" t="s">
        <v>27</v>
      </c>
      <c r="B39" s="22"/>
      <c r="C39" s="23"/>
      <c r="D39" s="24">
        <f t="shared" ref="D39:I39" si="7">SUM(D12:D38)</f>
        <v>48978</v>
      </c>
      <c r="E39" s="24">
        <f t="shared" si="7"/>
        <v>48353</v>
      </c>
      <c r="F39" s="24">
        <f t="shared" si="7"/>
        <v>97331</v>
      </c>
      <c r="G39" s="24">
        <f t="shared" si="7"/>
        <v>43392</v>
      </c>
      <c r="H39" s="24">
        <f t="shared" si="7"/>
        <v>43017</v>
      </c>
      <c r="I39" s="24">
        <f t="shared" si="7"/>
        <v>86409</v>
      </c>
      <c r="J39" s="25">
        <f>G39/D39*100</f>
        <v>88.594879333578334</v>
      </c>
      <c r="K39" s="25">
        <f>H39/E39*100</f>
        <v>88.964490310839039</v>
      </c>
      <c r="L39" s="25">
        <f>I39/F39*100</f>
        <v>88.778498114680829</v>
      </c>
      <c r="M39" s="54">
        <f>SUM(M12:M38)</f>
        <v>99025</v>
      </c>
      <c r="N39" s="55">
        <f>SUM(N12:N38)</f>
        <v>6555</v>
      </c>
      <c r="O39" s="56">
        <f>N39/M39*100</f>
        <v>6.6195405200706894</v>
      </c>
      <c r="P39" s="54">
        <f>SUM(P12:P38)</f>
        <v>99025</v>
      </c>
      <c r="Q39" s="55">
        <f>SUM(Q12:Q38)</f>
        <v>6753</v>
      </c>
      <c r="R39" s="56">
        <f>Q39/M39*100</f>
        <v>6.8194900277707653</v>
      </c>
      <c r="S39" s="54">
        <f>SUM(S12:S38)</f>
        <v>99025</v>
      </c>
      <c r="T39" s="55">
        <f>SUM(T12:T38)</f>
        <v>3578</v>
      </c>
      <c r="U39" s="56">
        <f>T39/M39*100</f>
        <v>3.6132289825801562</v>
      </c>
    </row>
    <row r="40" spans="1:21" x14ac:dyDescent="0.25">
      <c r="A40" s="26"/>
      <c r="B40" s="26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28" t="s">
        <v>28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14">
    <mergeCell ref="M9:M10"/>
    <mergeCell ref="N9:O9"/>
    <mergeCell ref="P9:P10"/>
    <mergeCell ref="Q9:R9"/>
    <mergeCell ref="S9:S10"/>
    <mergeCell ref="T9:U9"/>
    <mergeCell ref="A7:A10"/>
    <mergeCell ref="B7:B10"/>
    <mergeCell ref="C7:C10"/>
    <mergeCell ref="D7:L7"/>
    <mergeCell ref="D8:F9"/>
    <mergeCell ref="G8:L8"/>
    <mergeCell ref="G9:I9"/>
    <mergeCell ref="J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2020-08-07T03:07:37Z</dcterms:created>
  <dcterms:modified xsi:type="dcterms:W3CDTF">2020-08-07T03:19:12Z</dcterms:modified>
</cp:coreProperties>
</file>